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3465" activeTab="0"/>
  </bookViews>
  <sheets>
    <sheet name="1994" sheetId="1" r:id="rId1"/>
  </sheets>
  <definedNames>
    <definedName name="Α">'1994'!#REF!</definedName>
    <definedName name="Α_">'1994'!#REF!</definedName>
    <definedName name="Α_ΓΕΝΙΚΟ">'1994'!$B$558</definedName>
    <definedName name="ΑΙΔΗΨΟΣ_ΣΥΝΟΛΟ">'1994'!#REF!</definedName>
    <definedName name="ΑΜΑΡΥΝΘΟΣ">'1994'!$B$39</definedName>
    <definedName name="ΑΝΘΗΔΩΝΑ">'1994'!$B$49</definedName>
    <definedName name="ΑΡΤΑΚΗΣ">'1994'!$B$400</definedName>
    <definedName name="ΑΡΤΕΜΙΣΙΟ">'1994'!$B$66</definedName>
    <definedName name="ΑΥΛΙΔΑ">'1994'!$B$81</definedName>
    <definedName name="ΑΥΛΩΝΑ">'1994'!$B$104</definedName>
    <definedName name="ΔΙΡΦΥΩΝ">'1994'!$B$133</definedName>
    <definedName name="ΔΥΣΤΟΥ">'1994'!$B$152</definedName>
    <definedName name="ΕΡΕΤΡΙΑ">'1994'!$B$179</definedName>
    <definedName name="ΙΣΤΙΑΙΑ">'1994'!$B$206</definedName>
    <definedName name="ΚΑΡΥΣΤΟΣ">'1994'!$B$225</definedName>
    <definedName name="ΚΑΦΗΡΕΑ">'1994'!$B$553</definedName>
    <definedName name="ΚΗΡΕΑ">'1994'!$B$249</definedName>
    <definedName name="ΚΟΝΙΣΤΡΕΣ">'1994'!$B$267</definedName>
    <definedName name="ΚΥΜΗ">'1994'!$B$303</definedName>
    <definedName name="ΛΗΛΑΝΤΙΟ">'1994'!$B$334</definedName>
    <definedName name="ΛΙΜΝΗ">'1994'!$B$170</definedName>
    <definedName name="ΛΙΧΑΔΑ">'1994'!$B$556</definedName>
    <definedName name="ΛΟΥΤΡΑ">'1994'!$B$22</definedName>
    <definedName name="ΜΑΡΜΑΡΙ">'1994'!$B$347</definedName>
    <definedName name="ΜΕΣΣΑΠΙΩΝ">'1994'!$B$389</definedName>
    <definedName name="ΝΗΛΕΑ">'1994'!$B$413</definedName>
    <definedName name="ΣΚΥΡΟΣ">'1994'!$B$423</definedName>
    <definedName name="ΣΤΥΡΑ">'1994'!$B$436</definedName>
    <definedName name="ΣΥΝΟΛΟ">'1994'!$B$558</definedName>
    <definedName name="ΤΑΜΙΝΑΙΩΝ">'1994'!$B$464</definedName>
    <definedName name="ΧΑΛΚΙΔΑ">'1994'!$B$533</definedName>
    <definedName name="ΩΡΕΟΙ">'1994'!$B$546</definedName>
  </definedNames>
  <calcPr fullCalcOnLoad="1"/>
</workbook>
</file>

<file path=xl/sharedStrings.xml><?xml version="1.0" encoding="utf-8"?>
<sst xmlns="http://schemas.openxmlformats.org/spreadsheetml/2006/main" count="571" uniqueCount="564">
  <si>
    <t>Α/Α</t>
  </si>
  <si>
    <t>%</t>
  </si>
  <si>
    <t>1o ΑΝΔΡΩΝ Λ.ΑΙΔΗΨΟΥ</t>
  </si>
  <si>
    <t>2o ΑΝΔΡΩΝ Λ.ΑΙΔΗΨΟΥ</t>
  </si>
  <si>
    <t>3o ΑΝΔΡΩΝ Λ.ΑΙΔΗΨΟΥ</t>
  </si>
  <si>
    <t>4ο ΓΥΝΑΙΚΩΝ Λ.ΑΙΔΗΨΟΥ</t>
  </si>
  <si>
    <t>5ο ΓΥΝΑΙΚΩΝ Λ.ΑΙΔΗΨΟΥ</t>
  </si>
  <si>
    <t>6ο ΓΥΝΑΙΚΩΝ Λ.ΑΙΔΗΨΟΥ</t>
  </si>
  <si>
    <t>7o ΑΝΔΡΩΝ Λ.ΑΙΔΗΨΟΥ</t>
  </si>
  <si>
    <t>8ο ΓΥΝΑΙΚΩΝ Λ.ΑΙΔΗΨΟΥ</t>
  </si>
  <si>
    <t>9ο ΜΙΚΤΟ Λ.ΑΙΔΗΨΟΥ</t>
  </si>
  <si>
    <t>10ο ΜΙΚΤΟ Λ.ΑΙΔΗΨΟΥ</t>
  </si>
  <si>
    <t>11ο ΜΙΚΤΟ Λ.ΑΙΔΗΨΟΥ</t>
  </si>
  <si>
    <t>12o ΑΝΔΡΩΝ ΑΓΙΟΥ</t>
  </si>
  <si>
    <t>13ο ΓΥΝΑΙΚΩΝ ΑΓΙΟΥ</t>
  </si>
  <si>
    <t>14ο ΜΙΚΤΟ ΑΓΙΟΥ</t>
  </si>
  <si>
    <t>15ο ΑΝΔΡΩΝ ΓΙΑΛΤΡΩΝ</t>
  </si>
  <si>
    <t>16ο ΓΥΝΑΙΚΩΝ ΓΙΑΛΤΡΩΝ</t>
  </si>
  <si>
    <t>1ο ΑΝΔΡΩΝ ΑΜΑΡΥΝΘΟΥ</t>
  </si>
  <si>
    <t>2ο ΑΝΔΡΩΝ ΑΜΑΡΥΝΘΟΥ</t>
  </si>
  <si>
    <t>3ο ΑΝΔΡΩΝ ΑΜΑΡΥΝΘΟΥ</t>
  </si>
  <si>
    <t>4ο ΓΥΝΑΙΚΩΝ ΑΜΑΡΥΝΘΟΥ</t>
  </si>
  <si>
    <t>5ο ΓΥΝΑΙΚΩΝ ΑΜΑΡΥΝΘΟΥ</t>
  </si>
  <si>
    <t>6ο ΓΥΝΑΙΚΩΝ ΑΜΑΡΥΝΘΟΥ</t>
  </si>
  <si>
    <t>9ο ΑΝΔΡΩΝ ΓΥΜΝΟΥ</t>
  </si>
  <si>
    <t>10ο ΓΥΝΑΙΚΩΝ ΓΥΜΝΟΥ</t>
  </si>
  <si>
    <t>11ο ΜΙΚΤΟ ΓΥΜΝΟΥ</t>
  </si>
  <si>
    <t>12ο ΜΙΚΤΟ ΚΑΛΛΙΘΕΑΣ</t>
  </si>
  <si>
    <t>1ο ΑΝΔΡΩΝ ΔΡΟΣΙΑΣ</t>
  </si>
  <si>
    <t>2ο ΑΝΔΡΩΝ ΔΡΟΣΙΑΣ</t>
  </si>
  <si>
    <t>3ο ΓΥΝΑΙΚΩΝ ΔΡΟΣΙΑΣ</t>
  </si>
  <si>
    <t>4ο ΓΥΝΑΙΚΩΝ ΔΡΟΣΙΑΣ</t>
  </si>
  <si>
    <t>5ο ΜΙΚΤΟ ΔΡΟΣΙΑΣ</t>
  </si>
  <si>
    <t>6ο ΑΝΔΡΩΝ ΛΟΥΚΙΣΙΩΝ</t>
  </si>
  <si>
    <t>7ο ΓΥΝΑΙΚΩΝ ΛΟΥΚΙΣΙΩΝ</t>
  </si>
  <si>
    <t>1ο ΜΙΚΤΟ ΑΓΔΙΝΩΝ</t>
  </si>
  <si>
    <t>2ο ΜΙΚΤΟ ΑΓΡΙΟΒΟΤΑΝΟΥ</t>
  </si>
  <si>
    <t>3ο ΑΝΔΡΩΝ ΑΡΤΕΜΙΣΙΟΥ</t>
  </si>
  <si>
    <t>4ο ΓΥΝΑΙΚΩΝ ΑΡΤΕΜΙΣΙΟΥ</t>
  </si>
  <si>
    <t>5ο ΑΝΔΡΩΝ ΑΣΜΗΝΙΟΥ</t>
  </si>
  <si>
    <t>6ο ΓΥΝΑΙΚΩΝ ΑΣΜΗΝΙΟΥ</t>
  </si>
  <si>
    <t>7ο ΜΙΚΤΟ ΒΑΣΙΛΙΚΩΝ</t>
  </si>
  <si>
    <t>8ο ΜΙΚΤΟ ΒΑΣΙΛΙΚΩΝ</t>
  </si>
  <si>
    <t>9ο ΜΙΚΤΟ ΓΕΡΑΚΙΟΥΣ</t>
  </si>
  <si>
    <t>10ο ΑΝΔΡΩΝ ΓΟΥΒΩΝ</t>
  </si>
  <si>
    <t>11ο ΓΥΝΑΙΚΩΝ ΓΟΥΒΩΝ</t>
  </si>
  <si>
    <t>12ο ΜΙΚΤΟ ΕΛΛΗΝΙΚΩΝ</t>
  </si>
  <si>
    <t>ΣΥΝΟΛΟ ΑΡΤΕΜΙΣΙΟΥ</t>
  </si>
  <si>
    <t>1ο ΜΙΚΤΟ ΑΓΙΟΥ ΓΕΩΡΓΙΟΥ</t>
  </si>
  <si>
    <t>2ο ΑΝΔΡΩΝ ΑΥΛΩΝΑΡΙΟΥ</t>
  </si>
  <si>
    <t>3ο ΑΝΔΡΩΝ ΑΥΛΩΝΑΡΙΟΥ</t>
  </si>
  <si>
    <t>4ο ΓΥΝΑΙΚΩΝ ΑΥΛΩΝΑΡΙΟΥ</t>
  </si>
  <si>
    <t>5ο ΓΥΝΑΙΚΩΝ ΑΥΛΩΝΑΡΙΟΥ</t>
  </si>
  <si>
    <t>6ο ΜΙΚΤΟ ΑΥΛΩΝΑΡΙΟΥ</t>
  </si>
  <si>
    <t>7ο ΜΙΚΤΟ ΑΧΛΑΔΕΡΗΣ</t>
  </si>
  <si>
    <t>8ο ΜΙΚΤΟ ΑΧΛΑΔΕΡΗΣ</t>
  </si>
  <si>
    <t>9ο ΜΙΚΤΟ ΝΕΟΧΩΡΙΟΥ</t>
  </si>
  <si>
    <t>10ο ΑΝΔΡΩΝ ΟΚΤΩΝΙΑΣ</t>
  </si>
  <si>
    <t>11ο ΓΥΝΑΙΚΩΝ ΟΚΤΩΝΙΑΣ</t>
  </si>
  <si>
    <t>12ο ΜΙΚΤΟ ΟΚΤΩΝΙΑΣ</t>
  </si>
  <si>
    <t>13ο ΑΝΔΡΩΝ ΟΡΙΟΥ</t>
  </si>
  <si>
    <t>14ο ΓΥΝΑΙΚΩΝ ΟΡΙΟΥ</t>
  </si>
  <si>
    <t>17ο ΓΥΝΑΙΚΩΝ ΩΡΟΛΟΓΙΟΥ</t>
  </si>
  <si>
    <t>1ο ΜΙΚΤΟ ΑΓΙΟΥ ΑΘΑΝΑΣΙΟΥ</t>
  </si>
  <si>
    <t>2ο ΜΙΚΤΟ ΑΜΦΙΘΕΑΣ</t>
  </si>
  <si>
    <t>3ο ΜΙΚΤΟ ΒΟΥΝΩΝ</t>
  </si>
  <si>
    <t>4ο ΜΙΚΤΟ ΓΛΥΦΑΔΑΣ</t>
  </si>
  <si>
    <t>5ο ΑΝΔΡΩΝ ΘΕΟΛΟΓΟΥ</t>
  </si>
  <si>
    <t>6ο ΓΥΝΑΙΚΩΝ ΘΕΟΛΟΓΟΥ</t>
  </si>
  <si>
    <t>7ο ΑΝΔΡΩΝ ΚΑΘΕΝΩΝ</t>
  </si>
  <si>
    <t>8ο ΓΥΝΑΙΚΩΝ ΚΑΘΕΝΩΝ</t>
  </si>
  <si>
    <t>9ο ΜΙΚΤΟ ΚΑΜΠΙΩΝ</t>
  </si>
  <si>
    <t>10ο ΜΙΚΤΟ ΛΟΥΤΣΑΣ</t>
  </si>
  <si>
    <t>11ο ΑΝΔΡΩΝ ΜΙΣΤΡΟΥ</t>
  </si>
  <si>
    <t>12ο ΓΥΝΑΙΚΩΝ ΜΙΣΤΡΟΥ</t>
  </si>
  <si>
    <t>13ο ΑΝΔΡΩΝ ΠΑΛΙΟΥΡΑ</t>
  </si>
  <si>
    <t>14ο ΓΥΝΑΙΚΩΝ ΠΑΛΙΟΥΡΑ</t>
  </si>
  <si>
    <t>15ο ΜΙΚΤΟ ΠΙΣΣΩΝΑ</t>
  </si>
  <si>
    <t>16ο ΜΙΚΤΟ ΠΟΥΡΝΟΥ</t>
  </si>
  <si>
    <t>17ο ΑΝΔΡΩΝ ΣΤΕΝΗΣ</t>
  </si>
  <si>
    <t>18ο ΓΥΝΑΙΚΩΝ ΣΤΕΝΗΣ</t>
  </si>
  <si>
    <t>19ο ΜΙΚΤΟ ΣΤΕΝΗΣ</t>
  </si>
  <si>
    <t>20ο ΑΝΔΡΩΝ ΣΤΡΟΠΩΝΩΝ</t>
  </si>
  <si>
    <t xml:space="preserve">21ο ΓΥΝΑΙΚΩΝ ΣΤΡΟΠΩΝΩΝ </t>
  </si>
  <si>
    <t>22ο ΜΙΚΤΟ ΣΤΡΟΠΩΝΩΝ</t>
  </si>
  <si>
    <t>1ο ΑΝΔΡΩΝ ΑΡΓΥΡΟΥ</t>
  </si>
  <si>
    <t>2ο ΓΥΝΑΙΚΩΝ ΑΡΓΥΡΟΥ</t>
  </si>
  <si>
    <t>3ο ΜΙΚΤΟ ΒΕΛΟΥΣ</t>
  </si>
  <si>
    <t>4ο ΑΝΔΡΩΝ ΔΥΣΤΟΥ</t>
  </si>
  <si>
    <t>5ο ΓΥΝΑΙΚΩΝ ΔΥΣΤΟΥ</t>
  </si>
  <si>
    <t>6ο ΑΝΔΡΩΝ ΖΑΡΑΚΩΝ</t>
  </si>
  <si>
    <t>7ο ΓΥΝΑΙΚΩΝ ΖΑΡΑΚΩΝ</t>
  </si>
  <si>
    <t>8ο ΜΙΚΤΟ ΚΟΣΚΙΝΩΝ</t>
  </si>
  <si>
    <t>9ο ΑΝΔΡΩΝ ΚΡΙΕΖΩΝ</t>
  </si>
  <si>
    <t>11ο ΜΙΚΤΟ ΛΕΠΟΥΡΩΝ</t>
  </si>
  <si>
    <t>12ο ΜΙΚΤΟ ΠΕΤΡΙΩΝ</t>
  </si>
  <si>
    <t>13ο ΜΙΚΤΟ ΠΕΤΡΙΩΝ</t>
  </si>
  <si>
    <t>ΣΥΝΟΛΟ ΔΗΜΟΥ ΔΥΣΤΙΩΝ</t>
  </si>
  <si>
    <t>1ο ΑΝΔΡΩΝ ΛΙΜΝΗΣ</t>
  </si>
  <si>
    <t>2ο ΑΝΔΡΩΝ ΛΙΜΝΗΣ</t>
  </si>
  <si>
    <t>3ο ΑΝΔΡΩΝ ΛΙΜΝΗΣ</t>
  </si>
  <si>
    <t>4ο ΓΥΝΑΙΚΩΝ ΛΙΜΝΗΣ</t>
  </si>
  <si>
    <t>5ο ΓΥΝΑΙΚΩΝ ΛΙΜΝΗΣ</t>
  </si>
  <si>
    <t>6ο ΓΥΝΑΙΚΩΝ ΛΙΜΝΗΣ</t>
  </si>
  <si>
    <t>7ο ΑΝΔΡΩΝ ΚΕΧΡΙΩΝ</t>
  </si>
  <si>
    <t>8ο ΓΥΝΑΙΚΩΝ ΚΕΧΡΙΩΝ</t>
  </si>
  <si>
    <t>9ο ΜΙΚΤΟ ΚΟΥΡΚΟΥΛΩΝ</t>
  </si>
  <si>
    <t>10ο ΑΝΔΡΩΝ ΡΟΒΙΩΝ</t>
  </si>
  <si>
    <t>11ο ΓΥΝΑΙΚΩΝ ΡΟΒΙΩΝ</t>
  </si>
  <si>
    <t>12ο ΜΙΚΤΟ ΡΟΒΙΩΝ</t>
  </si>
  <si>
    <t>13ο ΜΙΚΤΟ ΡΟΒΙΩΝ</t>
  </si>
  <si>
    <t>14ο ΜΙΚΤΟ ΣΚΕΠΑΣΤΗΣ</t>
  </si>
  <si>
    <t>ΣΥΝΟΛΟ ΔΗΜΟΥ ΕΛΥΜΝΙΩΝ</t>
  </si>
  <si>
    <t>1ο ΑΝΔΡΩΝ ΕΡΕΤΡΙΑΣ</t>
  </si>
  <si>
    <t>2ο ΑΝΔΡΩΝ ΕΡΕΤΡΙΑΣ</t>
  </si>
  <si>
    <t>3ο ΑΝΔΡΩΝ ΕΡΕΤΡΙΑΣ</t>
  </si>
  <si>
    <t>4ο ΑΝΔΡΩΝ ΕΡΕΤΡΙΑΣ</t>
  </si>
  <si>
    <t>5ο ΓΥΝΑΙΚΩΝ ΕΡΕΤΡΙΑΣ</t>
  </si>
  <si>
    <t>6ο ΓΥΝΑΙΚΩΝ ΕΡΕΤΡΙΑΣ</t>
  </si>
  <si>
    <t>7ο ΓΥΝΑΙΚΩΝ ΕΡΕΤΡΙΑΣ</t>
  </si>
  <si>
    <t>8ο ΓΥΝΑΙΚΩΝ ΕΡΕΤΡΙΑΣ</t>
  </si>
  <si>
    <t>ΣΥΝΟΛΟ ΔΗΜΟΥ ΕΡΕΤΡΙΑΣ</t>
  </si>
  <si>
    <t>2ο ΓΥΝΑΙΚΩΝ ΙΣΤΙΑΙΑΣ</t>
  </si>
  <si>
    <t>3ο ΜΙΚΤΟ ΙΣΤΙΑΙΑΣ</t>
  </si>
  <si>
    <t>4ο ΑΝΔΡΩΝ ΙΣΤΙΑΙΑΣ</t>
  </si>
  <si>
    <t>5ο ΓΥΝΑΙΚΩΝ ΙΣΤΙΑΙΑΣ</t>
  </si>
  <si>
    <t>6ο ΑΝΔΡΩΝ ΙΣΤΙΑΙΑΣ</t>
  </si>
  <si>
    <t>7ο ΓΥΝΑΙΚΩΝ ΙΣΤΙΑΙΑΣ</t>
  </si>
  <si>
    <t>8ο ΜΙΚΤΟ ΙΣΤΙΑΙΑΣ</t>
  </si>
  <si>
    <t>9ο ΑΝΔΡΩΝ ΙΣΤΙΑΙΑΣ</t>
  </si>
  <si>
    <t>10ο ΑΝΔΡΩΝ ΙΣΤΙΑΙΑΣ</t>
  </si>
  <si>
    <t>11ο ΓΥΝΑΙΚΩΝ ΙΣΤΙΑΙΑΣ</t>
  </si>
  <si>
    <t>12ο ΓΥΝΑΙΚΩΝ ΙΣΤΙΑΙΑΣ</t>
  </si>
  <si>
    <t>13ο ΑΝΔΡΩΝ ΙΣΤΙΑΙΑΣ</t>
  </si>
  <si>
    <t>14ο ΓΥΝΑΙΚΩΝ ΙΣΤΙΑΙΑΣ</t>
  </si>
  <si>
    <t>16ο ΑΝΔΡΩΝ ΒΟΥΤΑΣ</t>
  </si>
  <si>
    <t>17ο ΓΥΝΑΙΚΩΝ ΒΟΥΤΑ</t>
  </si>
  <si>
    <t>18ο ΜΙΚΤΟ ΓΑΛΑΤΣΑΔΩΝ</t>
  </si>
  <si>
    <t>19ο ΜΙΚΤΟ ΓΑΛΑΤΣΩΝΑΣ</t>
  </si>
  <si>
    <t>20ο ΜΙΚΤΟ ΚΑΜΑΡΙΩΝ</t>
  </si>
  <si>
    <t>21ο ΜΙΚΤΟ ΚΟΚΚΙΝΟΜΗΛΙΑΣ</t>
  </si>
  <si>
    <t>22ο ΜΙΚΤΟ ΚΡΥΟΝΕΡΙΤΗ</t>
  </si>
  <si>
    <t>23ο ΜΙΚΤΟ ΜΗΛΙΩΝ</t>
  </si>
  <si>
    <t>24ο ΜΙΚΤΟ ΜΟΝΟΚΑΡΥΑΣ</t>
  </si>
  <si>
    <t>ΣΥΝΟΛΟ ΔΗΜΟΥ ΙΣΤΙΑΙΑΣ</t>
  </si>
  <si>
    <t>1ο ΑΝΔΡΩΝ ΚΑΡΥΣΤΟΥ</t>
  </si>
  <si>
    <t>2ο ΑΝΔΡΩΝ ΚΑΡΥΣΤΟΥ</t>
  </si>
  <si>
    <t>3ο ΑΝΔΡΩΝ ΚΑΡΥΣΤΟΥ</t>
  </si>
  <si>
    <t>4ο ΑΝΔΡΩΝ ΚΑΡΥΣΤΟΥ</t>
  </si>
  <si>
    <t>5ο ΓΥΝΑΙΚΩΝ ΚΑΡΥΣΤΟΥ</t>
  </si>
  <si>
    <t>6ο ΓΥΝΑΙΚΩΝ ΚΑΡΥΣΤΟΥ</t>
  </si>
  <si>
    <t>7ο ΓΥΝΑΙΚΩΝ ΚΑΡΥΣΤΟΥ</t>
  </si>
  <si>
    <t>8ο ΓΥΝΑΙΚΩΝ ΚΑΡΥΣΤΟΥ</t>
  </si>
  <si>
    <t>9ο ΜΙΚΤΟ ΑΕΤΟΥ</t>
  </si>
  <si>
    <t>10ο ΜΙΚΤΟ ΓΡΑΜΠΙΑΣ</t>
  </si>
  <si>
    <t>11ο ΑΝΔΡΩΝ ΚΑΛΥΒΙΩΝ</t>
  </si>
  <si>
    <t>12ο ΓΥΝΑΙΚΩΝ ΚΑΛΥΒΙΩΝ</t>
  </si>
  <si>
    <t>13ο ΜΙΚΤΟ ΜΥΛΩΝ</t>
  </si>
  <si>
    <t>14ο ΑΝΔΡΩΝ ΠΛΑΤΑΝΙΣΤΟΥ</t>
  </si>
  <si>
    <t>15ο ΓΥΝΑΙΚΩΝ ΠΛΑΤΑΝΙΣΤΟΥ</t>
  </si>
  <si>
    <t>ΣΥΝΟΛΟ ΔΗΜΟΥ ΚΑΡΥΣΤΟΥ</t>
  </si>
  <si>
    <t>1ο ΜΙΚΤΟ ΒΛΑΧΙΑΣ</t>
  </si>
  <si>
    <t>2ο ΜΙΚΤΟ ΔΑΦΝΟΥΣΑΣ</t>
  </si>
  <si>
    <t>3ο ΑΝΔΡΩΝ ΚΗΡΙΝΘΟΥ</t>
  </si>
  <si>
    <t>4ο ΓΥΝΑΙΚΩΝ ΚΗΡΙΝΘΟΥ</t>
  </si>
  <si>
    <t>5ο ΑΝΔΡΩΝ ΜΑΝΤΟΥΔΙΟΥ</t>
  </si>
  <si>
    <t>6ο ΑΝΔΡΩΝ ΜΑΝΤΟΥΔΙΟΥ</t>
  </si>
  <si>
    <t>7ο ΓΥΝΑΙΚΩΝ ΜΑΝΤΟΥΔΙΟΥ</t>
  </si>
  <si>
    <t>8ο ΓΥΝΑΙΚΩΝ ΜΑΝΤΟΥΔΙΟΥ</t>
  </si>
  <si>
    <t>9ο ΜΙΚΤΟ ΜΑΝΤΟΥΔΙΟΥ</t>
  </si>
  <si>
    <t>11ο ΑΝΔΡΩΝ ΠΗΛΙΟΥ</t>
  </si>
  <si>
    <t>12ο ΓΥΝΑΙΚΩΝ ΠΗΛΙΟΥ</t>
  </si>
  <si>
    <t>13ο ΑΝΔΡΩΝ ΠΡΟΚΟΠΙΟΥ</t>
  </si>
  <si>
    <t>14ο ΓΥΝΑΙΚΩΝ ΠΡΟΚΟΠΙΟΥ</t>
  </si>
  <si>
    <t>15ο ΜΙΚΤΟ ΣΠΑΘΑΡΙΟΥ</t>
  </si>
  <si>
    <t>16ο ΑΝΔΡΩΝ ΣΤΡΟΦΥΛΙΑΣ</t>
  </si>
  <si>
    <t>17ο ΓΥΝΑΙΚΩΝ ΣΤΡΟΦΥΛΙΑ</t>
  </si>
  <si>
    <t>18ο ΜΙΚΤΟ ΦΑΡΑΚΛΑΣ</t>
  </si>
  <si>
    <t>ΣΥΝΟΛΟ ΔΗΜΟΥ ΚΗΡΕΩΣ</t>
  </si>
  <si>
    <t>1ο ΜΙΚΤΟ ΑΓΙΟΥ ΒΛΑΣΣΙΟΥ</t>
  </si>
  <si>
    <t>2ο ΜΙΚΤΟ ΑΝΩ ΚΟΥΡΟΥΝΙΟΥ</t>
  </si>
  <si>
    <t>3ο ΑΝΔΡΩΝ ΒΡΥΣΗΣ</t>
  </si>
  <si>
    <t>4ο ΓΥΝΑΙΚΩΝ ΒΡΥΣΗΣ</t>
  </si>
  <si>
    <t>5ο ΜΙΚΤΟ ΚΑΔΙΟΥ</t>
  </si>
  <si>
    <t>6ο ΑΝΔΡΩΝ ΚΟΝΙΣΤΡΩΝ</t>
  </si>
  <si>
    <t>7ο ΓΥΝΑΙΚΩΝ ΚΟΝΙΣΤΡΩΝ</t>
  </si>
  <si>
    <t>8ο ΜΙΚΤΟ ΚΡΕΜΑΣΤΟΥ</t>
  </si>
  <si>
    <t>9ο ΜΙΚΤΟ ΚΑΤΩ ΚΟΥΡΟΥΝΙΟΥ</t>
  </si>
  <si>
    <t>10ο ΜΙΚΤΟ ΚΗΠΩΝ</t>
  </si>
  <si>
    <t>11ο ΜΙΚΤΟ ΜΑΚΡΥΧΩΡΙΟΥ</t>
  </si>
  <si>
    <t>12ο ΑΝΔΡΩΝ ΜΑΝΙΚΙΩΝ</t>
  </si>
  <si>
    <t>ΣΥΝΟΛΟ ΔΗΜΟΥ ΚΟΝΙΣΤΡΩΝ</t>
  </si>
  <si>
    <t>1ο ΑΝΔΡΩΝ ΚΥΜΗΣ</t>
  </si>
  <si>
    <t>2ο ΑΝΔΡΩΝ ΚΥΜΗΣ</t>
  </si>
  <si>
    <t>3ο ΑΝΔΡΩΝ ΚΥΜΗΣ</t>
  </si>
  <si>
    <t>4ο ΑΝΔΡΩΝ ΚΥΜΗΣ</t>
  </si>
  <si>
    <t>5ο ΓΥΝΑΙΚΩΝ ΚΥΜΗΣ</t>
  </si>
  <si>
    <t>6ο ΓΥΝΑΙΚΩΝ ΚΥΜΗΣ</t>
  </si>
  <si>
    <t>7ο ΓΥΝΑΙΚΩΝ ΚΥΜΗΣ</t>
  </si>
  <si>
    <t>8ο ΓΥΝΑΙΚΩΝ ΚΥΜΗΣ</t>
  </si>
  <si>
    <t>9ο ΜΙΚΤΟ ΚΥΜΗΣ</t>
  </si>
  <si>
    <t>10ο ΑΝΔΡΩΝ ΑΝΔΡΩΝΙΑΝΩΝ</t>
  </si>
  <si>
    <t>11ο ΓΥΝΑΙΚΩΝ ΑΝΔΡΩΝΙΑΝΩΝ</t>
  </si>
  <si>
    <t>12ο ΜΙΚΤΟ ΑΝΩ ΠΟΤΑΜΙΑΣ</t>
  </si>
  <si>
    <t>13ο ΑΝΔΡΩΝ ΒΙΤΑΛΩΝ</t>
  </si>
  <si>
    <t>14ο ΓΥΝΑΙΚΩΝ ΒΙΤΑΛΩΝ</t>
  </si>
  <si>
    <t>15ο ΜΙΚΤΟ ΒΙΤΑΛΩΝ</t>
  </si>
  <si>
    <t>16ο ΜΙΚΤΟ ΕΝΟΡΙΑΣ</t>
  </si>
  <si>
    <t>17ο ΑΝΔΡΩΝ ΚΑΛΗΜΕΡΙΑΝΩΝ</t>
  </si>
  <si>
    <t>18ο ΓΥΝΑΙΚΩΝ ΚΑΛΗΜΕΡΙΑΝΩΝ</t>
  </si>
  <si>
    <t>22ο ΑΝΔΡΩΝ ΟΞΥΛΙΘΟΥ</t>
  </si>
  <si>
    <t>23ο ΑΝΔΡΩΝ ΟΞΥΛΙΘΟΥ</t>
  </si>
  <si>
    <t>24ο ΓΥΝΑΙΚΩΝ ΟΞΥΛΙΘΟΥ</t>
  </si>
  <si>
    <t>25ο ΓΥΝΑΙΚΩΝ ΟΞΥΛΙΘΟΥ</t>
  </si>
  <si>
    <t>26ο ΜΙΚΤΟ ΟΞΥΛΙΘΟΥ</t>
  </si>
  <si>
    <t>27ο ΜΙΚΤΟ ΠΛΑΤΑΝΑΣ</t>
  </si>
  <si>
    <t>28ο ΜΙΚΤΟ ΠΥΡΓΟΥ</t>
  </si>
  <si>
    <t>29ο ΜΙΚΤΟ ΤΑΞΙΑΡΧΩΝ</t>
  </si>
  <si>
    <t>ΣΥΝΟΛΟ ΔΗΜΟΥ ΚΥΜΗΣ</t>
  </si>
  <si>
    <t>1ο ΑΝΔΡΩΝ ΒΑΣΙΛΙΚΟΥ</t>
  </si>
  <si>
    <t>2ο ΑΝΔΡΩΝ ΒΑΣΙΛΙΚΟΥ</t>
  </si>
  <si>
    <t>3ο ΑΝΔΡΩΝ ΒΑΣΙΛΙΚΟΥ</t>
  </si>
  <si>
    <t>4ο ΑΝΔΡΩΝ ΒΑΣΙΛΙΚΟΥ</t>
  </si>
  <si>
    <t>5ο ΓΥΝΑΙΚΩΝ ΒΑΣΙΛΙΚΟΥ</t>
  </si>
  <si>
    <t>6ο ΓΥΝΑΙΚΩΝ ΒΑΣΙΛΙΚΟΥ</t>
  </si>
  <si>
    <t>7ο ΓΥΝΑΙΚΩΝ ΒΑΣΙΛΙΚΟΥ</t>
  </si>
  <si>
    <t>8ο ΓΥΝΑΙΚΩΝ ΒΑΣΙΛΙΚΟΥ</t>
  </si>
  <si>
    <t>9ο ΑΝΔΡΩΝ ΑΓΙΟΥ ΝΙΚΟΛΑΟΥ</t>
  </si>
  <si>
    <t>10ο ΑΝΔΡΩΝ ΑΓΙΟΥ ΝΙΚΟΛΑΟΥ</t>
  </si>
  <si>
    <t>11ο ΓΥΝΑΙΚΩΝ ΑΓΙΟΥ ΝΙΚΟΛΑΟΥ</t>
  </si>
  <si>
    <t>12ο ΓΥΝΑΙΚΩΝ ΑΓΙΟΥ ΝΙΚΟΛΑΟΥ</t>
  </si>
  <si>
    <t>13ο ΑΝΔΡΩΝ ΑΦΡΑΤΙΟΥ</t>
  </si>
  <si>
    <t>14ο ΓΥΝΑΙΚΩΝ ΑΦΡΑΤΙΟΥ</t>
  </si>
  <si>
    <t>15ο ΜΙΚΤΟ ΑΦΡΑΤΙΟΥ</t>
  </si>
  <si>
    <t>16ο ΑΝΔΡΩΝ ΜΥΤΙΚΑ</t>
  </si>
  <si>
    <t>17ο ΓΥΝΑΙΚΩΝ ΜΥΤΙΚΑ</t>
  </si>
  <si>
    <t>18ο ΜΙΚΤΟ ΜΥΤΙΚΑ</t>
  </si>
  <si>
    <t xml:space="preserve">22ο ΑΝΔΡΩΝ ΦΥΛΛΩΝ </t>
  </si>
  <si>
    <t xml:space="preserve">23ο ΓΥΝΑΙΚΩΝ ΦΥΛΛΩΝ </t>
  </si>
  <si>
    <t xml:space="preserve">24ο ΜΙΚΤΟ ΦΥΛΛΩΝ </t>
  </si>
  <si>
    <t>ΣΥΝΟΛΟ ΔΗΜΟΥ ΛΗΛΑΝΤΙΩΝ</t>
  </si>
  <si>
    <t>1ο ΜΙΚΤΟ ΑΓΙΟΥ ΔΗΜΗΤΡΙΟΥ</t>
  </si>
  <si>
    <t>2ο ΜΙΚΤΟ ΑΚΤΑΙΟΥ</t>
  </si>
  <si>
    <t>3ο ΜΙΚΤΟ ΓΙΑΝΝΙΤΣΙΟΥ</t>
  </si>
  <si>
    <t>5ο ΜΙΚΤΟ ΚΑΤΣΑΡΩΝΙΟΥ</t>
  </si>
  <si>
    <t>6ο ΑΝΔΡΩΝ ΜΑΡΜΑΡΙΟΥ</t>
  </si>
  <si>
    <t>7ο ΓΥΝΑΙΚΩΝ ΜΑΡΜΑΡΙΟΥ</t>
  </si>
  <si>
    <t>8ο ΜΙΚΤΟ ΜΑΡΜΑΡΙΟΥ</t>
  </si>
  <si>
    <t>9ο ΜΙΚΤΟ ΜΕΛΙΣΣΩΝΑ</t>
  </si>
  <si>
    <t>10ο ΜΙΚΤΟ ΠΑΡΑΔΕΙΣΙΟΥ</t>
  </si>
  <si>
    <t>11ο ΜΙΚΤΟ ΣΤΟΥΠΑΙΩΝ</t>
  </si>
  <si>
    <t>ΣΥΝΟΛΟ ΔΗΜΟΥ ΜΑΡΜΑΡΙΟΥ</t>
  </si>
  <si>
    <t>1ο ΑΝΔΡΩΝ ΨΑΧΝΩΝ</t>
  </si>
  <si>
    <t>2ο ΑΝΔΡΩΝ ΨΑΧΝΩΝ</t>
  </si>
  <si>
    <t>3ο ΓΥΝΑΙΚΩΝ ΨΑΧΝΩΝ</t>
  </si>
  <si>
    <t>4ο ΓΥΝΑΙΚΩΝ ΨΑΧΝΩΝ</t>
  </si>
  <si>
    <t>5ο ΑΝΔΡΩΝ ΨΑΧΝΩΝ</t>
  </si>
  <si>
    <t>6ο ΑΝΔΡΩΝ ΨΑΧΝΩΝ</t>
  </si>
  <si>
    <t>7ο ΓΥΝΑΙΚΩΝ ΨΑΧΝΩΝ</t>
  </si>
  <si>
    <t>8ο ΓΥΝΑΙΚΩΝ ΨΑΧΝΩΝ</t>
  </si>
  <si>
    <t>9ο ΑΝΔΡΩΝ ΨΑΧΝΩΝ</t>
  </si>
  <si>
    <t>10ο ΓΥΝΑΙΚΩΝ ΨΑΧΝΩΝ</t>
  </si>
  <si>
    <t>11ο ΜΙΚΤΟ ΨΑΧΝΩΝ</t>
  </si>
  <si>
    <t>12ο ΜΙΚΤΟ ΑΓΙΑΣ ΣΟΦΙΑΣ</t>
  </si>
  <si>
    <t>13ο ΜΙΚΤΟ ΑΤΤΑΛΗΣ</t>
  </si>
  <si>
    <t>14ο ΜΙΚΤΟ ΑΤΤΑΛΗΣ</t>
  </si>
  <si>
    <t>15ο ΑΝΔΡΩΝ ΚΑΜΑΡΙΤΣΑΣ</t>
  </si>
  <si>
    <t>16ο ΓΥΝΑΙΚΩΝ ΚΑΜΑΡΙΤΣΑΣ</t>
  </si>
  <si>
    <t>17ο ΑΝΔΡΩΝ ΚΑΣΤΕΛΛΑΣ</t>
  </si>
  <si>
    <t>18ο ΓΥΝΑΙΚΩΝ ΚΑΣΤΕΛΛΑΣ</t>
  </si>
  <si>
    <t>19ο ΜΙΚΤΟ ΚΟΝΤΟΔΕΣΠΟΤΙΟΥ</t>
  </si>
  <si>
    <t>20ο ΜΙΚΤΟ ΚΥΠΑΡΙΣΣΙΟΥ</t>
  </si>
  <si>
    <t>21ο ΜΙΚΤΟ ΚΥΠΑΡΙΣΣΙΟΥ</t>
  </si>
  <si>
    <t>22ο ΑΝΔΡΩΝ ΜΑΚΡΥΚΑΠΑΣ</t>
  </si>
  <si>
    <t>23ο ΓΥΝΑΙΚΩΝ ΜΑΚΡΥΚΑΠΑΣ</t>
  </si>
  <si>
    <t>24ο ΜΙΚΤΟ ΝΕΡΟΤΡΙΒΙΑΣ</t>
  </si>
  <si>
    <t>25ο ΜΙΚΤΟ ΠΑΓΩΝΤΑ</t>
  </si>
  <si>
    <t>26ο ΜΙΚΤΟ ΠΑΓΩΝΤΑ</t>
  </si>
  <si>
    <t>27ο ΑΝΔΡΩΝ ΠΟΛΙΤΙΚΩΝ</t>
  </si>
  <si>
    <t>28ο ΓΥΝΑΙΚΩΝ ΠΟΛΙΤΙΚΩΝ</t>
  </si>
  <si>
    <t>29ο ΜΙΚΤΟ ΠΟΛΙΤΙΚΩΝ</t>
  </si>
  <si>
    <t>30ο ΜΙΚΤΟ ΣΤΑΥΡΟΥ</t>
  </si>
  <si>
    <t>31ο ΑΝΔΡΩΝ ΤΡΙΑΔΑΣ</t>
  </si>
  <si>
    <t>32ο ΓΥΝΑΙΚΩΝ ΤΡΙΑΔΑΣ</t>
  </si>
  <si>
    <t>ΣΥΝΟΛΟ ΔΗΜΟΥ ΜΕΣΣΑΠΙΩΝ</t>
  </si>
  <si>
    <t>1ο ΑΝΔΡΩΝ Ν.ΑΡΤΑΚΗΣ</t>
  </si>
  <si>
    <t>2ο ΑΝΔΡΩΝ Ν.ΑΡΤΑΚΗΣ</t>
  </si>
  <si>
    <t>3ο ΑΝΔΡΩΝ Ν.ΑΡΤΑΚΗΣ</t>
  </si>
  <si>
    <t>4ο ΑΝΔΡΩΝ Ν.ΑΡΤΑΚΗΣ</t>
  </si>
  <si>
    <t>5ο ΑΝΔΡΩΝ Ν.ΑΡΤΑΚΗΣ</t>
  </si>
  <si>
    <t>6ο ΓΥΝΑΙΚΩΝ ΑΡΤΑΚΗΣ</t>
  </si>
  <si>
    <t>7ο ΓΥΝΑΙΚΩΝ ΑΡΤΑΚΗΣ</t>
  </si>
  <si>
    <t>8ο ΓΥΝΑΙΚΩΝ ΑΡΤΑΚΗΣ</t>
  </si>
  <si>
    <t>9ο ΓΥΝΑΙΚΩΝ ΑΡΤΑΚΗΣ</t>
  </si>
  <si>
    <t>10ο ΓΥΝΑΙΚΩΝ ΑΡΤΑΚΗΣ</t>
  </si>
  <si>
    <t>ΣΥΝΟΛΟ ΔΗΜΟΥ Ν.ΑΡΤΑΚΗΣ</t>
  </si>
  <si>
    <t>1ο ΑΝΔΡΩΝ ΑΓΙΑΣ ΑΝΝΑΣ</t>
  </si>
  <si>
    <t>2ο ΓΥΝΑΙΚΩΝ ΑΓΙΑΣ ΑΝΝΑΣ</t>
  </si>
  <si>
    <t>3ο ΜΙΚΤΟ ΑΓΙΑΣ ΑΝΝΑΣ</t>
  </si>
  <si>
    <t>4ο ΜΙΚΤΟ ΑΜΕΛΑΝΤΩΝ</t>
  </si>
  <si>
    <t>5ο ΑΝΔΡΩΝ ΑΧΛΑΔΙΟΥ</t>
  </si>
  <si>
    <t>6ο ΓΥΝΑΙΚΩΝ ΑΧΛΑΔΙΟΥ</t>
  </si>
  <si>
    <t>7ο ΜΙΚΤΟ ΚΕΡΑΜΕΙΑΣ</t>
  </si>
  <si>
    <t>8ο ΜΙΚΤΟ ΚΕΡΑΣΙΑΣ</t>
  </si>
  <si>
    <t>9ο ΜΙΚΤΟ ΚΟΤΣΙΚΙΑΣ</t>
  </si>
  <si>
    <t xml:space="preserve">10ο ΜΙΚΤΟ ΠΑΠΑΔΩΝ </t>
  </si>
  <si>
    <t>ΣΥΝΟΛΟ ΔΗΜΟΥ ΝΗΛΕΩΣ</t>
  </si>
  <si>
    <t>1ο ΑΝΔΡΩΝ ΣΚΥΡΟΥ</t>
  </si>
  <si>
    <t>2ο ΑΝΔΡΩΝ ΣΚΥΡΟΥ</t>
  </si>
  <si>
    <t>3ο ΑΝΔΡΩΝ ΣΚΥΡΟΥ</t>
  </si>
  <si>
    <t>4ο ΑΝΔΡΩΝ ΣΚΥΡΟΥ</t>
  </si>
  <si>
    <t>5ο ΓΥΝΑΙΚΩΝ ΣΚΥΡΟΥ</t>
  </si>
  <si>
    <t>6ο ΓΥΝΑΙΚΩΝ ΣΚΥΡΟΥ</t>
  </si>
  <si>
    <t>7ο ΓΥΝΑΙΚΩΝ ΣΚΥΡΟΥ</t>
  </si>
  <si>
    <t>8ο ΓΥΝΑΙΚΩΝ ΣΚΥΡΟΥ</t>
  </si>
  <si>
    <t>9ο ΜΙΚΤΟ ΣΚΥΡΟΥ</t>
  </si>
  <si>
    <t>ΣΥΝΟΛΟ ΔΗΜΟΥ ΣΚΥΡΟΥ</t>
  </si>
  <si>
    <t>1ο ΜΙΚΤΟ ΑΛΜΥΡΟΠΟΤΑΜΟΥ</t>
  </si>
  <si>
    <t>2ο ΜΙΚΤΟ ΜΕΣΟΧΩΡΙΩΝ</t>
  </si>
  <si>
    <t>3ο ΜΙΚΤΟ ΜΕΣΟΧΩΡΙΩΝ</t>
  </si>
  <si>
    <t>4ο ΑΝΔΡΩΝ Ν.ΣΤΥΡΩΝ</t>
  </si>
  <si>
    <t>5ο ΓΥΝΑΙΚΩΝ Ν.ΣΤΥΡΩΝ</t>
  </si>
  <si>
    <t>6ο ΜΙΚΤΟ Ν.ΣΤΥΡΩΝ</t>
  </si>
  <si>
    <t>7ο ΜΙΚΤΟ ΠΟΛΥΠΟΤΑΜΟΥ</t>
  </si>
  <si>
    <t>8ο ΜΙΚΤΟ ΣΤΥΡΩΝ</t>
  </si>
  <si>
    <t>9ο ΜΙΚΤΟ ΣΤΥΡΩΝ</t>
  </si>
  <si>
    <t>ΣΥΝΟΛΟ ΔΗΜΟΥ ΣΤΥΡΑΙΩΝ</t>
  </si>
  <si>
    <t>1ο ΑΝΔΡΩΝ ΑΛΙΒΕΡΙΟΥ</t>
  </si>
  <si>
    <t>2ο ΑΝΔΡΩΝ ΑΛΙΒΕΡΙΟΥ</t>
  </si>
  <si>
    <t>3ο ΑΝΔΡΩΝ ΑΛΙΒΕΡΙΟΥ</t>
  </si>
  <si>
    <t>4ο ΑΝΔΡΩΝ ΑΛΙΒΕΡΙΟΥ</t>
  </si>
  <si>
    <t>5ο ΓΥΝΑΙΚΩΝ ΑΛΙΒΕΡΙΟΥ</t>
  </si>
  <si>
    <t>6ο ΓΥΝΑΙΚΩΝ ΑΛΙΒΕΡΙΟΥ</t>
  </si>
  <si>
    <t>7ο ΓΥΝΑΙΚΩΝ ΑΛΙΒΕΡΙΟΥ</t>
  </si>
  <si>
    <t>8ο ΓΥΝΑΙΚΩΝ ΑΛΙΒΕΡΙΟΥ</t>
  </si>
  <si>
    <t>9ο ΜΙΚΤΟ ΑΛΙΒΕΡΙΟΥ</t>
  </si>
  <si>
    <t>10ο ΜΙΚΤΟ ΑΛΙΒΕΡΙΟΥ</t>
  </si>
  <si>
    <t>11ο ΑΝΔΡΩΝ ΑΓΙΟΥ ΙΩΑΝΝΗ</t>
  </si>
  <si>
    <t>12ο ΓΥΝΑΙΚΩΝ ΑΓΙΟΥ ΙΩΑΝΝΗ</t>
  </si>
  <si>
    <t>13ο ΑΝΔΡΩΝ ΑΓΙΟΥ ΛΟΥΚΑ</t>
  </si>
  <si>
    <t>14ο ΓΥΝΑΙΚΩΝ ΑΓΙΟΥ ΛΟΥΚΑ</t>
  </si>
  <si>
    <t>15ο ΜΙΚΤΟ ΑΓΙΟΥ ΛΟΥΚΑ</t>
  </si>
  <si>
    <t>16ο ΑΝΔΡΩΝ ΓΑΒΑΛΑ</t>
  </si>
  <si>
    <t>17ο ΓΥΝΑΙΚΩΝ ΓΑΒΑΛΑ</t>
  </si>
  <si>
    <t>18ο ΜΙΚΤΟ ΘΑΡΟΥΝΙΩΝ</t>
  </si>
  <si>
    <t>19ο ΜΙΚΤΟ ΠΑΡΘΕΝΙΟΥ</t>
  </si>
  <si>
    <t>20ο ΜΙΚΤΟ ΠΑΡΘΕΝΙΟΥ</t>
  </si>
  <si>
    <t>21ο ΜΙΚΤΟ ΠΡΑΣΙΝΟΥ</t>
  </si>
  <si>
    <t>22ο ΜΙΚΤΟ ΤΡΑΧΗΛΙΟΥ</t>
  </si>
  <si>
    <t>1ο ΑΝΔΡΩΝ ΧΑΛΚΙΔΑΣ</t>
  </si>
  <si>
    <t>2ο ΑΝΔΡΩΝ ΧΑΛΚΙΔΑΣ</t>
  </si>
  <si>
    <t>3ο ΑΝΔΡΩΝ ΧΑΛΚΙΔΑΣ</t>
  </si>
  <si>
    <t>4ο ΑΝΔΡΩΝ ΧΑΛΚΙΔΑΣ</t>
  </si>
  <si>
    <t>5ο ΑΝΔΡΩΝ ΧΑΛΚΙΔΑΣ</t>
  </si>
  <si>
    <t>6ο ΑΝΔΡΩΝ ΧΑΛΚΙΔΑΣ</t>
  </si>
  <si>
    <t>7ο ΓΥΝΑΙΚΩΝ ΧΑΛΚΙΔΑΣ</t>
  </si>
  <si>
    <t>8ο ΓΥΝΑΙΚΩΝ ΧΑΛΚΙΔΑΣ</t>
  </si>
  <si>
    <t>9ο ΓΥΝΑΙΚΩΝ ΧΑΛΚΙΔΑΣ</t>
  </si>
  <si>
    <t>10ο ΓΥΝΑΙΚΩΝ ΧΑΛΚΙΔΑΣ</t>
  </si>
  <si>
    <t>11ο ΓΥΝΑΙΚΩΝ ΧΑΛΚΙΔΑΣ</t>
  </si>
  <si>
    <t>12ο ΓΥΝΑΙΚΩΝ ΧΑΛΚΙΔΑΣ</t>
  </si>
  <si>
    <t>13ο ΓΥΝΑΙΚΩΝ ΧΑΛΚΙΔΑΣ</t>
  </si>
  <si>
    <t>14ο ΑΝΔΡΩΝ ΧΑΛΚΙΔΑΣ</t>
  </si>
  <si>
    <t>15ο ΑΝΔΡΩΝ ΧΑΛΚΙΔΑΣ</t>
  </si>
  <si>
    <t>16ο ΑΝΔΡΩΝ ΧΑΛΚΙΔΑΣ</t>
  </si>
  <si>
    <t>17ο ΑΝΔΡΩΝ ΧΑΛΚΙΔΑΣ</t>
  </si>
  <si>
    <t>18ο ΑΝΔΡΩΝ ΧΑΛΚΙΔΑΣ</t>
  </si>
  <si>
    <t>19ο ΑΝΔΡΩΝ ΧΑΛΚΙΔΑΣ</t>
  </si>
  <si>
    <t>20ο ΑΝΔΡΩΝ ΧΑΛΚΙΔΑΣ</t>
  </si>
  <si>
    <t>21ο ΑΝΔΡΩΝ ΧΑΛΚΙΔΑΣ</t>
  </si>
  <si>
    <t>22ο ΑΝΔΡΩΝ ΧΑΛΚΙΔΑΣ</t>
  </si>
  <si>
    <t>23ο ΓΥΝΑΙΚΩΝ ΧΑΛΚΙΔΑΣ</t>
  </si>
  <si>
    <t>24ο ΓΥΝΑΙΚΩΝ ΧΑΛΚΙΔΑΣ</t>
  </si>
  <si>
    <t>25ο ΓΥΝΑΙΚΩΝ ΧΑΛΚΙΔΑΣ</t>
  </si>
  <si>
    <t>26ο ΓΥΝΑΙΚΩΝ ΧΑΛΚΙΔΑΣ</t>
  </si>
  <si>
    <t>27ο ΓΥΝΑΙΚΩΝ ΧΑΛΚΙΔΑΣ</t>
  </si>
  <si>
    <t>28ο ΓΥΝΑΙΚΩΝ ΧΑΛΚΙΔΑΣ</t>
  </si>
  <si>
    <t>29ο ΓΥΝΑΙΚΩΝ ΧΑΛΚΙΔΑΣ</t>
  </si>
  <si>
    <t>30ο ΓΥΝΑΙΚΩΝ ΧΑΛΚΙΔΑΣ</t>
  </si>
  <si>
    <t>31ο ΓΥΝΑΙΚΩΝ ΧΑΛΚΙΔΑΣ</t>
  </si>
  <si>
    <t>32ο ΑΝΔΡΩΝ ΧΑΛΚΙΔΑΣ</t>
  </si>
  <si>
    <t>33 ΑΝΔΡΩΝ ΧΑΛΚΙΔΑΣ</t>
  </si>
  <si>
    <t>34ο ΓΥΝΑΙΚΩΝ ΧΑΛΚΙΔΑΣ</t>
  </si>
  <si>
    <t>35ο ΓΥΝΑΙΚΩΝ ΧΑΛΚΙΔΑΣ</t>
  </si>
  <si>
    <t>36ο ΜΙΚΤΟ ΧΑΛΚΙΔΑΣ</t>
  </si>
  <si>
    <t>37ο ΑΝΔΡΩΝ ΧΑΛΚΙΔΑΣ</t>
  </si>
  <si>
    <t>38ο ΑΝΔΡΩΝ ΧΑΛΚΙΔΑΣ</t>
  </si>
  <si>
    <t>39ο ΑΝΔΡΩΝ ΧΑΛΚΙΔΑΣ</t>
  </si>
  <si>
    <t>40ο ΑΝΔΡΩΝ ΧΑΛΚΙΔΑΣ</t>
  </si>
  <si>
    <t>41ο ΑΝΔΡΩΝ ΧΑΛΚΙΔΑΣ</t>
  </si>
  <si>
    <t>42ο ΑΝΔΡΩΝ ΧΑΛΚΙΔΑΣ</t>
  </si>
  <si>
    <t>43ο ΑΝΔΡΩΝ ΧΑΛΚΙΔΑΣ</t>
  </si>
  <si>
    <t>44ο ΓΥΝΑΙΚΩΝ ΧΑΛΚΙΔΑΣ</t>
  </si>
  <si>
    <t>45ο ΓΥΝΑΙΚΩΝ ΧΑΛΚΙΔΑΣ</t>
  </si>
  <si>
    <t>46ο ΓΥΝΑΙΚΩΝ ΧΑΛΚΙΔΑΣ</t>
  </si>
  <si>
    <t>47ο ΓΥΝΑΙΚΩΝ ΧΑΛΚΙΔΑΣ</t>
  </si>
  <si>
    <t>48ο ΓΥΝΑΙΚΩΝ ΧΑΛΚΙΔΑΣ</t>
  </si>
  <si>
    <t>49ο ΓΥΝΑΙΚΩΝ ΧΑΛΚΙΔΑΣ</t>
  </si>
  <si>
    <t>50ο ΓΥΝΑΙΚΩΝ ΧΑΛΚΙΔΑΣ</t>
  </si>
  <si>
    <t>51ο ΓΥΝΑΙΚΩΝ ΧΑΛΚΙΔΑΣ</t>
  </si>
  <si>
    <t>52ο ΑΝΔΡΩΝ ΧΑΛΚΙΔΑΣ</t>
  </si>
  <si>
    <t>53ο ΑΝΔΡΩΝ ΧΑΛΚΙΔΑΣ</t>
  </si>
  <si>
    <t>54ο ΑΝΔΡΩΝ ΧΑΛΚΙΔΑΣ</t>
  </si>
  <si>
    <t>55ο ΑΝΔΡΩΝ ΧΑΛΚΙΔΑΣ</t>
  </si>
  <si>
    <t>56ο ΑΝΔΡΩΝ ΧΑΛΚΙΔΑΣ</t>
  </si>
  <si>
    <t>57ο ΑΝΔΡΩΝ ΧΑΛΚΙΔΑΣ</t>
  </si>
  <si>
    <t>58ο ΑΝΔΡΩΝ ΧΑΛΚΙΔΑΣ</t>
  </si>
  <si>
    <t>59ο ΑΝΔΡΩΝ ΧΑΛΚΙΔΑΣ</t>
  </si>
  <si>
    <t>60ο ΓΥΝΑΙΚΩΝ ΧΑΛΚΙΔΑΣ</t>
  </si>
  <si>
    <t>61ο ΓΥΝΑΙΚΩΝ ΧΑΛΚΙΔΑΣ</t>
  </si>
  <si>
    <t>62ο ΓΥΝΑΙΚΩΝ ΧΑΛΚΙΔΑΣ</t>
  </si>
  <si>
    <t>63ο ΓΥΝΑΙΚΩΝ ΧΑΛΚΙΔΑΣ</t>
  </si>
  <si>
    <t>64ο ΓΥΝΑΙΚΩΝ ΧΑΛΚΙΔΑΣ</t>
  </si>
  <si>
    <t>65ο ΓΥΝΑΙΚΩΝ ΧΑΛΚΙΔΑΣ</t>
  </si>
  <si>
    <t>66ο ΓΥΝΑΙΚΩΝ ΧΑΛΚΙΔΑΣ</t>
  </si>
  <si>
    <t>67ο ΓΥΝΑΙΚΩΝ ΧΑΛΚΙΔΑΣ</t>
  </si>
  <si>
    <t>68ο ΓΥΝΑΙΚΩΝ ΧΑΛΚΙΔΑΣ</t>
  </si>
  <si>
    <t>ΣΥΝΟΛΟ ΔΗΜΟΥ ΧΑΛΚΙΔΑΣ</t>
  </si>
  <si>
    <t>1ο ΜΙΚΤΟ ΚΑΣΤΑΝΙΩΤΙΣΣΑΣ</t>
  </si>
  <si>
    <t>2ο ΑΝΔΡΩΝ Ν.ΠΥΡΓΟΥ</t>
  </si>
  <si>
    <t>3ο ΓΥΝΑΙΚΩΝ Ν.ΠΥΡΓΟΥ</t>
  </si>
  <si>
    <t>4ο ΜΙΚΤΟ Ν.ΠΥΡΓΟΥ</t>
  </si>
  <si>
    <t>5ο ΑΝΔΡΩΝ ΤΑΞΙΑΡΧΗ</t>
  </si>
  <si>
    <t>6ο ΓΥΝΑΙΚΩΝ ΤΑΞΙΑΡΧΗ</t>
  </si>
  <si>
    <t>7ο ΑΝΔΡΩΝ ΩΡΕΩΝ</t>
  </si>
  <si>
    <t>8ο ΓΥΝΑΙΚΩΝ ΩΡΕΩΝ</t>
  </si>
  <si>
    <t>9ο ΜΙΚΤΟ ΩΡΕΩΝ</t>
  </si>
  <si>
    <t>ΣΥΝΟΛΟ ΔΗΜΟΥ ΩΡΕΩΝ</t>
  </si>
  <si>
    <t>1ο ΜΙΚΤΟ ΑΜΥΓΔΑΛΙΑΣ</t>
  </si>
  <si>
    <t>2ο ΜΙΚΤΟ ΑΜΥΓΔΑΛΙΑΣ</t>
  </si>
  <si>
    <t>1ο ΜΙΚΤΟ ΛΙΧΑΔΑΣ</t>
  </si>
  <si>
    <t>2ο ΜΙΚΤΟ ΛΙΧΑΔΑΣ</t>
  </si>
  <si>
    <t>ΓΕΝΙΚΟ ΣΥΝΟΛΟ</t>
  </si>
  <si>
    <t>Α</t>
  </si>
  <si>
    <t>Β</t>
  </si>
  <si>
    <t>ΣΥΝΟΛΟ ΚΟΙΝΟΤ. ΚΑΦΗΡΕΑ</t>
  </si>
  <si>
    <t>ΣΥΝΟΛΟ ΚΟΙΝΟΤ. ΛΙΧΑΔΑΣ</t>
  </si>
  <si>
    <t>3ο ΜΙΚΤΟ ΚΟΜHΤΟΥ</t>
  </si>
  <si>
    <t>4ο ΜΙΚΤΟ ΚΟΜHΤΟΥ</t>
  </si>
  <si>
    <t>16ο ΑΝΔΡΩΝ ΩΡΟΛΟΓΙΟΥ</t>
  </si>
  <si>
    <t>15ο ΜΙΚΤΟ ΑBΓΑΡΙΑΣ</t>
  </si>
  <si>
    <t>10ο ΜΙΚΤΟ ΜΕΤΟΧΙΟΥ ΚΗΡΕΩΣ</t>
  </si>
  <si>
    <t>13ο ΑΝΔΡΩΝ ΜΟΝΟΔΡΙΟΥ</t>
  </si>
  <si>
    <t>14ο ΓΥΝΑΙΚΩΝ ΜΟΝΟΔΡΙΟΥ</t>
  </si>
  <si>
    <t>19ο ΜΙΚΤΟ ΜΑΛΕΤΙΑΝΩΝ</t>
  </si>
  <si>
    <t>20ο ΜΙΚΤΟ ΜΕΤΟΧΙΟΥ ΔΙΡΦΥΩΝ</t>
  </si>
  <si>
    <t>21ο ΜΙΚΤΟ ΜΕΤΟΧΙΟΥ ΔΙΡΦΥΩΝ</t>
  </si>
  <si>
    <t>4ο ΜΙΚΤΟ ΚΑΛΛΙΑΝOY</t>
  </si>
  <si>
    <t>10ο ΓΥΝΑΙΚΩΝ ΚΡΙΕΖΩΝ</t>
  </si>
  <si>
    <t>ΣΥΝΟΛΟ ΔΗΜΟΥ ΤΑΜΥΝΑΙΩΝ</t>
  </si>
  <si>
    <t>ΣΥΝΟΛΟ ΑΓΙΟΥ</t>
  </si>
  <si>
    <t>ΣΥΝΟΛΟ ΓΙΑΛΤΡΩΝ</t>
  </si>
  <si>
    <t>ΣΥΝΟΛΟ ΔΗΜΟΥ ΑΙΔΗΨΟΥ</t>
  </si>
  <si>
    <t>ΣΥΝΟΛΟ ΛΟΥΤΡΩΝ ΑΙΔΗΨΟΥ</t>
  </si>
  <si>
    <t>ΣΥΝΟΛΟ ΑΜΑΡΥΝΘΟΥ</t>
  </si>
  <si>
    <t>ΣΥΝΟΛΟ ΓΥΜΝΟΥ</t>
  </si>
  <si>
    <t>ΣΥΝΟΛΟ ΔΡΟΣΙΑΣ</t>
  </si>
  <si>
    <t>ΣΥΝΟΛΟ ΛΟΥΚΙΣΙΩΝ</t>
  </si>
  <si>
    <t>ΣΥΝΟΛΟ ΑΣΜΗΝΙΟΥ</t>
  </si>
  <si>
    <t>ΣΥΝΟΛΟ ΒΑΣΙΛΙΚΩΝ</t>
  </si>
  <si>
    <t>ΣΥΝΟΛΟ ΓΟΥΒΩΝ</t>
  </si>
  <si>
    <t>ΣΥΝΟΛΟ ΠΑΝΤ.-ΚΑΛΟΧΩΡΙΟΥ</t>
  </si>
  <si>
    <t>5ο ΑΝΔΡΩΝ ΠΑΝΤ.-ΚΑΛΟΧΩΡΙΟΥ</t>
  </si>
  <si>
    <t>6ο ΓΥΝΑΙΚΩΝ ΠΑΝΤ.- ΚΑΛΟΧΩΡΙΟΥ</t>
  </si>
  <si>
    <t>ΣΥΝΟΛΟ ΑΥΛΩΝΑΡΙΟΥ</t>
  </si>
  <si>
    <t>ΣΥΝΟΛΟ ΑΧΛΑΔΕΡΗΣ</t>
  </si>
  <si>
    <t>ΣΥΝΟΛΟ ΟΚΤΩΝΙΑΣ</t>
  </si>
  <si>
    <t>ΣΥΝΟΛΟ ΟΡΙΟΥ</t>
  </si>
  <si>
    <t>ΣΥΝΟΛΟ ΩΡΟΛΟΓΙΟΥ</t>
  </si>
  <si>
    <t>ΣΥΝΟΛΟ ΘΕΟΛΟΓΟΥ</t>
  </si>
  <si>
    <t>ΣΥΝΟΛΟ ΚΑΘΕΝΩΝ</t>
  </si>
  <si>
    <t>ΣΥΝΟΛΟ ΜΙΣΤΡΟΥ</t>
  </si>
  <si>
    <t>ΣΥΝΟΛΟ ΠΑΛΙΟΥΡΑ</t>
  </si>
  <si>
    <t>ΣΥΝΟΛΟ ΣΤΕΝΗΣ</t>
  </si>
  <si>
    <t>ΣΥΝΟΛΟ ΣΤΡΟΠΩΝΩΝ</t>
  </si>
  <si>
    <t>ΣΥΝΟΛΟ ΑΡΓΥΡΟΥ</t>
  </si>
  <si>
    <t>ΣΥΝΟΛΟ ΔΥΣΤΟΥ</t>
  </si>
  <si>
    <t>ΣΥΝΟΛΟ ΖΑΡΑΚΩΝ</t>
  </si>
  <si>
    <t>ΣΥΝΟΛΟ ΚΡΙΕΖΩΝ</t>
  </si>
  <si>
    <t>ΣΥΝΟΛΟ ΠΕΤΡΙΩΝ</t>
  </si>
  <si>
    <t>ΣΥΝΟΛΟ ΛΙΜΝΗΣ</t>
  </si>
  <si>
    <t>ΣΥΝΟΛΟ ΚΕΧΡΙΩΝ</t>
  </si>
  <si>
    <t>ΣΥΝΟΛΟ ΡΟΒΙΩΝ</t>
  </si>
  <si>
    <t>ΣΥΝΟΛΟ ΙΣΤΙΑΙΑΣ</t>
  </si>
  <si>
    <t>ΣΥΝΟΛΟ ΒΟΥΤΑ</t>
  </si>
  <si>
    <t>ΣΥΝΟΛΟ ΔΗΜΟΥ ΑΜΑΡΥΝΘΙΩΝ</t>
  </si>
  <si>
    <t>ΣΥΝΟΛΟ ΔΗΜΟΥ ΑΝΘΗΔΩΝΑΣ</t>
  </si>
  <si>
    <t>ΣΥΝΟΛΟ ΔΗΜΟΥ ΑΡΤΕΜΙΣΙΟΥ</t>
  </si>
  <si>
    <t>ΣΥΝΟΛΟ ΔΗΜΟΥ ΑΥΛΙΔΑΣ</t>
  </si>
  <si>
    <t>ΣΥΝΟΛΟ ΔΗΜΟΥ ΑΥΛΩΝΑΣ</t>
  </si>
  <si>
    <t>ΣΥΝΟΛΟ ΔΗΜΟΥ ΔΙΡΦΥΩΝ</t>
  </si>
  <si>
    <t>ΣΥΝΟΛΟ ΚΑΡΥΣΤΟΥ</t>
  </si>
  <si>
    <t>ΣΥΝΟΛΟ ΚΑΛΥΒΙΩΝ</t>
  </si>
  <si>
    <t>ΣΥΝΟΛΟ ΠΛΑΤΑΝΙΣΤΟΥ</t>
  </si>
  <si>
    <t>ΣΥΝΟΛΟ ΚΗΡΙΝΘΟΥ</t>
  </si>
  <si>
    <t>ΣΥΝΟΛΟ ΜΑΝΤΟΥΔΙΟΥ</t>
  </si>
  <si>
    <t>ΣΥΝΟΛΟ ΠΗΛΙΟΥ</t>
  </si>
  <si>
    <t>ΣΥΝΟΛΟ ΠΡΟΚΟΠΙΟΥ</t>
  </si>
  <si>
    <t>ΣΥΝΟΛΟ ΣΤΡΟΦΥΛΙΑΣ</t>
  </si>
  <si>
    <t>ΣΥΝΟΛΟ ΒΡΥΣΗΣ</t>
  </si>
  <si>
    <t>ΣΥΝΟΛΟ ΚΟΝΙΣΤΡΩΝ</t>
  </si>
  <si>
    <t>ΣΥΝΟΛΟ ΜΟΝΟΔΡΙΟΥ</t>
  </si>
  <si>
    <t>ΣΥΝΟΛΟ ΚΥΜΗΣ</t>
  </si>
  <si>
    <t>ΣΥΝΟΛΟ ΑΝΔΡΩΝΙΑΝΩΝ</t>
  </si>
  <si>
    <t>ΣΥΝΟΛΟ ΒΙΤΑΛΩΝ</t>
  </si>
  <si>
    <t>ΣΥΝΟΛΟ ΚΑΛΗΜΕΡΙΑΝΩΝ</t>
  </si>
  <si>
    <t>ΣΥΝΟΛΟ ΟΞΥΛΙΘΟΥ</t>
  </si>
  <si>
    <t>ΣΥΝΟΛΟ ΒΑΣΙΛΙΚΟΥ</t>
  </si>
  <si>
    <t>ΣΥΝΟΛΟ ΑΓΙΟΥ ΝΙΚΟΛΑΟΥ</t>
  </si>
  <si>
    <t>ΣΥΝΟΛΟ ΑΦΡΑΤΙΟΥ</t>
  </si>
  <si>
    <t>ΣΥΝΟΛΟ ΜΥΤΙΚΑ</t>
  </si>
  <si>
    <t>ΣΥΝΟΛΟ ΦΥΛΛΩΝ</t>
  </si>
  <si>
    <t>ΣΥΝΟΛΟ ΜΑΡΜΑΡΙΟΥ</t>
  </si>
  <si>
    <t>ΣΥΝΟΛΟ ΨΑΧΝΩΝ</t>
  </si>
  <si>
    <t>ΣΥΝΟΛΟ ΑΤΤΑΛΗΣ</t>
  </si>
  <si>
    <t>ΣΥΝΟΛΟ ΚΑΣΤΕΛΛΑΣ</t>
  </si>
  <si>
    <t>ΣΥΝΟΛΟ ΚΥΠΑΡΙΣΣΙΟΥ</t>
  </si>
  <si>
    <t>ΣΥΝΟΛΟ ΜΑΚΡΥΚΑΠΑΣ</t>
  </si>
  <si>
    <t>ΣΥΝΟΛΟ ΠΑΓΩΝΤΑ</t>
  </si>
  <si>
    <t>ΣΥΝΟΛΟ ΠΟΛΙΤΙΚΩΝ</t>
  </si>
  <si>
    <t>ΣΥΝΟΛΟ ΤΡΙΑΔΑΣ</t>
  </si>
  <si>
    <t>ΣΥΝΟΛΟ ΚΑΜΑΡΙΤΣΑΣ</t>
  </si>
  <si>
    <t>ΣΥΝΟΛΟ ΑΓΙΑΣ ΑΝΝΑΣ</t>
  </si>
  <si>
    <t>ΣΥΝΟΛΟ ΑΧΛΑΔΙΟΥ</t>
  </si>
  <si>
    <t>ΣΥΝΟΛΟ ΜΕΣΟΧΩΡΙΩΝ</t>
  </si>
  <si>
    <t>ΣΥΝΟΛΟ Ν.ΣΤΥΡΩΝ</t>
  </si>
  <si>
    <t>ΣΥΝΟΛΟ ΣΤΥΡΩΝ</t>
  </si>
  <si>
    <t>ΣΥΝΟΛΟ ΑΛΙΒΕΡΙΟΥ</t>
  </si>
  <si>
    <t>ΣΥΝΟΛΟ ΑΓΙΟΥ ΙΩΑΝΝΗ</t>
  </si>
  <si>
    <t>ΣΥΝΟΛΟ ΑΓΙΟΥ ΛΟΥΚΑ</t>
  </si>
  <si>
    <t>ΣΥΝΟΛΟ ΓΑΒΑΛΑ</t>
  </si>
  <si>
    <t>ΣΥΝΟΛΟ ΠΑΡΘΕΝΙΟΥ</t>
  </si>
  <si>
    <t>ΣΥΝΟΛΟ ΝΕΟΥ ΠΥΡΓΟΥ</t>
  </si>
  <si>
    <t>ΣΥΝΟΛΟ ΤΑΞΙΑΡΧΗ</t>
  </si>
  <si>
    <t>ΣΥΝΟΛΟ ΩΡΕΩΝ</t>
  </si>
  <si>
    <t>ΣΥΝΟΛΟ ΑΜΥΓΔΑΛΙΑΣ</t>
  </si>
  <si>
    <t>ΣΥΝΟΛΟ ΚΟΜΗΤΟΥ</t>
  </si>
  <si>
    <t>1ο ΑΝΔΡΩΝ ΙΣΤΙΑΙΑΣ</t>
  </si>
  <si>
    <t>ΣΥΝΟΛΟ ΜΕΤΟΧΙΟΥ ΔΙΡΦΥΩΝ</t>
  </si>
  <si>
    <t>15ο ΜΙΚΤΟ ΠΥΡΓΙΟΥ</t>
  </si>
  <si>
    <t>7ο ΑΝΔΡΩΝ ΑΝΩ ΒΑΘΕΙΑΣ</t>
  </si>
  <si>
    <t>8ο ΓΥΝΑΙΚΩΝ ΑΝΩ ΒΑΘΕΙΑΣ</t>
  </si>
  <si>
    <t>ΣΥΝΟΛΟ ΑΝΩ ΒΑΘΕΙΑΣ</t>
  </si>
  <si>
    <t>1ο ΑΝΔΡΩΝ ΒΑΘΕΩΣ ΑΥΛΙΔΑΣ</t>
  </si>
  <si>
    <t>2ο ΑΝΔΡΩΝ ΒΑΘΕΩΣ ΑΥΛΙΔΑΣ</t>
  </si>
  <si>
    <t>3ο ΓΥΝΑΙΚΩΝ ΒΑΘΕΩΣ ΑΥΛΙΔΑΣ</t>
  </si>
  <si>
    <t>4ο ΓΥΝΑΙΚΩΝ ΒΑΘΕΩΣ ΑΥΛΙΔΑΣ</t>
  </si>
  <si>
    <t>ΣΥΝΟΛΟ ΒΑΘΕΩΣ ΑΥΛΙΔΑΣ</t>
  </si>
  <si>
    <t>19ο ΑΝΔΡΩΝ ΝΕΑΣ ΛΑΜΨΑΚΟΥ</t>
  </si>
  <si>
    <t>20ο ΓΥΝΑΙΚΩΝ ΝΕΑΣ ΛΑΜΨΑΚΟΥ</t>
  </si>
  <si>
    <t>21ο ΜΙΚΤΟ ΝΕΑΣ ΛΑΜΨΑΚΟΥ</t>
  </si>
  <si>
    <t>ΣΥΝΟΛΟ ΝΕΑΣ ΛΑΜΨΑΚΟΥ</t>
  </si>
  <si>
    <t>7ο ΑΝΔΡΩΝ ΠΑΡΑΛΙΑΣ ΑΥΛΙΔΑΣ</t>
  </si>
  <si>
    <t>8ο ΓΥΝΑΙΚΩΝ ΠΑΡΑΛΙΑΣ ΑΥΛΙΔΑΣ</t>
  </si>
  <si>
    <t>ΣΥΝΟΛΟ ΠΑΡΑΛΙΑΣ ΑΥΛΙΔΑΣ</t>
  </si>
  <si>
    <t>13ο ΜΙΚΤΟ ΣΕΤΤΑΣ</t>
  </si>
  <si>
    <t>9ο ΑΝΔΡΩΝ ΦΑΡΟΥ ΑΥΛΙΔΑΣ</t>
  </si>
  <si>
    <t>10ο ΓΥΝΑΙΚΩΝ ΦΑΡΟΥ ΑΥΛΙΔΑΣ</t>
  </si>
  <si>
    <t>ΣΥΝΟΛΟ ΦΑΡΟΥ ΑΥΛΙΔΑΣ</t>
  </si>
  <si>
    <t>ΕΥΒΟΙΑ ΑΝΑΠΤΥΞΗ ΣΥΜΜΕΤΟΧΗ - ΜΠΟΥΡΑΝΤΑΣ</t>
  </si>
  <si>
    <t>.</t>
  </si>
  <si>
    <t>ΑΝΕΞΑΡΤΗΤΟ ΠΑΝΕΥΒΟΪΚΟ ΜΕΤΩΠΟ - ΠΑΠΑΝΔΡΕΟΥ</t>
  </si>
  <si>
    <t>ΕΚΛΟΓΙΚΟ ΤΜΗΜΑ</t>
  </si>
  <si>
    <t>ΝΟΜΑΡΧΙΑΚΗ ΑΓΩΝΙΣΤΙΚΗ ΣΥΝΕΡΓΑΣΙΑ - ΡΑΧΙΩΤΗΣ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</si>
</sst>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">
    <font>
      <sz val="10"/>
      <name val="Arial Greek"/>
      <family val="0"/>
    </font>
    <font>
      <b/>
      <sz val="7"/>
      <name val="Arial Greek"/>
      <family val="2"/>
    </font>
    <font>
      <sz val="7"/>
      <name val="Arial Greek"/>
      <family val="2"/>
    </font>
    <font>
      <i/>
      <sz val="7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1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Continuous" vertical="center" wrapText="1"/>
    </xf>
    <xf numFmtId="2" fontId="1" fillId="0" borderId="2" xfId="0" applyNumberFormat="1" applyFont="1" applyBorder="1" applyAlignment="1">
      <alignment horizontal="centerContinuous" vertical="center" wrapText="1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0" fontId="1" fillId="0" borderId="5" xfId="0" applyNumberFormat="1" applyFont="1" applyBorder="1" applyAlignment="1">
      <alignment horizontal="centerContinuous" vertical="center"/>
    </xf>
    <xf numFmtId="2" fontId="2" fillId="0" borderId="6" xfId="0" applyNumberFormat="1" applyFont="1" applyBorder="1" applyAlignment="1">
      <alignment/>
    </xf>
    <xf numFmtId="2" fontId="2" fillId="0" borderId="6" xfId="0" applyNumberFormat="1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Continuous" vertical="center"/>
    </xf>
    <xf numFmtId="3" fontId="2" fillId="0" borderId="11" xfId="0" applyNumberFormat="1" applyFont="1" applyBorder="1" applyAlignment="1">
      <alignment/>
    </xf>
    <xf numFmtId="9" fontId="2" fillId="0" borderId="11" xfId="19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left"/>
    </xf>
    <xf numFmtId="3" fontId="1" fillId="3" borderId="11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 horizontal="centerContinuous" vertical="center" wrapText="1"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0" fontId="1" fillId="0" borderId="16" xfId="0" applyNumberFormat="1" applyFont="1" applyBorder="1" applyAlignment="1">
      <alignment horizontal="centerContinuous" vertical="center" wrapText="1"/>
    </xf>
    <xf numFmtId="2" fontId="1" fillId="0" borderId="17" xfId="0" applyNumberFormat="1" applyFont="1" applyBorder="1" applyAlignment="1">
      <alignment horizontal="centerContinuous" vertical="center" wrapText="1"/>
    </xf>
    <xf numFmtId="3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2" fontId="1" fillId="3" borderId="19" xfId="0" applyNumberFormat="1" applyFont="1" applyFill="1" applyBorder="1" applyAlignment="1">
      <alignment/>
    </xf>
    <xf numFmtId="3" fontId="1" fillId="3" borderId="20" xfId="0" applyNumberFormat="1" applyFont="1" applyFill="1" applyBorder="1" applyAlignment="1">
      <alignment/>
    </xf>
    <xf numFmtId="2" fontId="1" fillId="3" borderId="21" xfId="0" applyNumberFormat="1" applyFont="1" applyFill="1" applyBorder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L2"/>
    </sheetView>
  </sheetViews>
  <sheetFormatPr defaultColWidth="9.00390625" defaultRowHeight="12.75"/>
  <cols>
    <col min="1" max="1" width="3.125" style="2" bestFit="1" customWidth="1"/>
    <col min="2" max="2" width="22.75390625" style="2" bestFit="1" customWidth="1"/>
    <col min="3" max="3" width="5.125" style="2" bestFit="1" customWidth="1"/>
    <col min="4" max="4" width="4.75390625" style="4" bestFit="1" customWidth="1"/>
    <col min="5" max="5" width="5.125" style="2" bestFit="1" customWidth="1"/>
    <col min="6" max="6" width="4.75390625" style="4" customWidth="1"/>
    <col min="7" max="7" width="5.125" style="2" bestFit="1" customWidth="1"/>
    <col min="8" max="8" width="4.75390625" style="4" customWidth="1"/>
    <col min="9" max="9" width="5.125" style="2" bestFit="1" customWidth="1"/>
    <col min="10" max="10" width="4.75390625" style="4" customWidth="1"/>
    <col min="11" max="11" width="4.25390625" style="2" bestFit="1" customWidth="1"/>
    <col min="12" max="12" width="6.75390625" style="4" customWidth="1"/>
    <col min="13" max="16384" width="8.875" style="2" customWidth="1"/>
  </cols>
  <sheetData>
    <row r="1" spans="1:13" s="7" customFormat="1" ht="45.75" thickTop="1">
      <c r="A1" s="8"/>
      <c r="B1" s="33"/>
      <c r="C1" s="47" t="s">
        <v>559</v>
      </c>
      <c r="D1" s="10"/>
      <c r="E1" s="9"/>
      <c r="F1" s="48"/>
      <c r="G1" s="41" t="s">
        <v>561</v>
      </c>
      <c r="H1" s="10"/>
      <c r="I1" s="9"/>
      <c r="J1" s="48"/>
      <c r="K1" s="41" t="s">
        <v>563</v>
      </c>
      <c r="L1" s="23"/>
      <c r="M1" s="7" t="s">
        <v>560</v>
      </c>
    </row>
    <row r="2" spans="1:12" s="1" customFormat="1" ht="9">
      <c r="A2" s="59" t="s">
        <v>0</v>
      </c>
      <c r="B2" s="60" t="s">
        <v>562</v>
      </c>
      <c r="C2" s="61" t="s">
        <v>433</v>
      </c>
      <c r="D2" s="62" t="s">
        <v>1</v>
      </c>
      <c r="E2" s="63" t="s">
        <v>434</v>
      </c>
      <c r="F2" s="64" t="s">
        <v>1</v>
      </c>
      <c r="G2" s="65" t="s">
        <v>433</v>
      </c>
      <c r="H2" s="62" t="s">
        <v>1</v>
      </c>
      <c r="I2" s="63" t="s">
        <v>434</v>
      </c>
      <c r="J2" s="64" t="s">
        <v>1</v>
      </c>
      <c r="K2" s="65" t="s">
        <v>433</v>
      </c>
      <c r="L2" s="66" t="s">
        <v>1</v>
      </c>
    </row>
    <row r="3" spans="1:12" ht="9.75">
      <c r="A3" s="11">
        <v>1</v>
      </c>
      <c r="B3" s="34" t="s">
        <v>2</v>
      </c>
      <c r="C3" s="49">
        <v>164</v>
      </c>
      <c r="D3" s="13">
        <v>48.66</v>
      </c>
      <c r="E3" s="12">
        <v>147</v>
      </c>
      <c r="F3" s="50">
        <v>49.66</v>
      </c>
      <c r="G3" s="42">
        <v>140</v>
      </c>
      <c r="H3" s="13">
        <v>41.54</v>
      </c>
      <c r="I3" s="12">
        <v>149</v>
      </c>
      <c r="J3" s="50">
        <v>50.34</v>
      </c>
      <c r="K3" s="42">
        <v>33</v>
      </c>
      <c r="L3" s="24">
        <v>9.79</v>
      </c>
    </row>
    <row r="4" spans="1:12" ht="9.75">
      <c r="A4" s="11">
        <v>2</v>
      </c>
      <c r="B4" s="34" t="s">
        <v>3</v>
      </c>
      <c r="C4" s="49">
        <v>144</v>
      </c>
      <c r="D4" s="13">
        <v>43.77</v>
      </c>
      <c r="E4" s="12">
        <v>136</v>
      </c>
      <c r="F4" s="50">
        <v>45.18</v>
      </c>
      <c r="G4" s="42">
        <v>163</v>
      </c>
      <c r="H4" s="13">
        <v>49.54</v>
      </c>
      <c r="I4" s="12">
        <v>165</v>
      </c>
      <c r="J4" s="50">
        <v>54.82</v>
      </c>
      <c r="K4" s="42">
        <v>22</v>
      </c>
      <c r="L4" s="24">
        <v>6.69</v>
      </c>
    </row>
    <row r="5" spans="1:12" ht="9.75">
      <c r="A5" s="11">
        <v>3</v>
      </c>
      <c r="B5" s="34" t="s">
        <v>4</v>
      </c>
      <c r="C5" s="49">
        <v>129</v>
      </c>
      <c r="D5" s="13">
        <v>46.07</v>
      </c>
      <c r="E5" s="12">
        <v>132</v>
      </c>
      <c r="F5" s="50">
        <v>50.19</v>
      </c>
      <c r="G5" s="42">
        <v>126</v>
      </c>
      <c r="H5" s="13">
        <v>45</v>
      </c>
      <c r="I5" s="12">
        <v>131</v>
      </c>
      <c r="J5" s="50">
        <v>49.81</v>
      </c>
      <c r="K5" s="42">
        <v>25</v>
      </c>
      <c r="L5" s="24">
        <v>8.93</v>
      </c>
    </row>
    <row r="6" spans="1:12" ht="9.75">
      <c r="A6" s="11">
        <v>4</v>
      </c>
      <c r="B6" s="35" t="s">
        <v>5</v>
      </c>
      <c r="C6" s="49">
        <v>156</v>
      </c>
      <c r="D6" s="13">
        <v>44.96</v>
      </c>
      <c r="E6" s="12">
        <v>152</v>
      </c>
      <c r="F6" s="50">
        <v>49.35</v>
      </c>
      <c r="G6" s="42">
        <v>167</v>
      </c>
      <c r="H6" s="13">
        <v>48.13</v>
      </c>
      <c r="I6" s="12">
        <v>156</v>
      </c>
      <c r="J6" s="50">
        <v>50.65</v>
      </c>
      <c r="K6" s="42">
        <v>24</v>
      </c>
      <c r="L6" s="24">
        <v>6.92</v>
      </c>
    </row>
    <row r="7" spans="1:12" ht="9.75">
      <c r="A7" s="11">
        <v>5</v>
      </c>
      <c r="B7" s="34" t="s">
        <v>6</v>
      </c>
      <c r="C7" s="49">
        <v>142</v>
      </c>
      <c r="D7" s="13">
        <v>44.51</v>
      </c>
      <c r="E7" s="12">
        <v>135</v>
      </c>
      <c r="F7" s="50">
        <v>47.87</v>
      </c>
      <c r="G7" s="42">
        <v>149</v>
      </c>
      <c r="H7" s="13">
        <v>46.71</v>
      </c>
      <c r="I7" s="12">
        <v>147</v>
      </c>
      <c r="J7" s="50">
        <v>52.13</v>
      </c>
      <c r="K7" s="42">
        <v>28</v>
      </c>
      <c r="L7" s="24">
        <v>8.78</v>
      </c>
    </row>
    <row r="8" spans="1:12" ht="9.75">
      <c r="A8" s="11">
        <v>6</v>
      </c>
      <c r="B8" s="34" t="s">
        <v>7</v>
      </c>
      <c r="C8" s="49">
        <v>171</v>
      </c>
      <c r="D8" s="13">
        <v>42.98</v>
      </c>
      <c r="E8" s="12">
        <v>149</v>
      </c>
      <c r="F8" s="50">
        <v>49.01</v>
      </c>
      <c r="G8" s="42">
        <v>158</v>
      </c>
      <c r="H8" s="13">
        <v>45.53</v>
      </c>
      <c r="I8" s="12">
        <v>155</v>
      </c>
      <c r="J8" s="50">
        <v>50.99</v>
      </c>
      <c r="K8" s="42">
        <v>18</v>
      </c>
      <c r="L8" s="24">
        <v>5.19</v>
      </c>
    </row>
    <row r="9" spans="1:12" ht="9.75">
      <c r="A9" s="11">
        <v>7</v>
      </c>
      <c r="B9" s="34" t="s">
        <v>8</v>
      </c>
      <c r="C9" s="49">
        <v>187</v>
      </c>
      <c r="D9" s="13">
        <v>55</v>
      </c>
      <c r="E9" s="12">
        <v>164</v>
      </c>
      <c r="F9" s="50">
        <v>55.97</v>
      </c>
      <c r="G9" s="42">
        <v>127</v>
      </c>
      <c r="H9" s="13">
        <v>37.35</v>
      </c>
      <c r="I9" s="12">
        <v>129</v>
      </c>
      <c r="J9" s="50">
        <v>44.03</v>
      </c>
      <c r="K9" s="42">
        <v>26</v>
      </c>
      <c r="L9" s="24">
        <v>7.65</v>
      </c>
    </row>
    <row r="10" spans="1:12" ht="9.75">
      <c r="A10" s="11">
        <v>8</v>
      </c>
      <c r="B10" s="34" t="s">
        <v>9</v>
      </c>
      <c r="C10" s="49">
        <v>191</v>
      </c>
      <c r="D10" s="13">
        <v>52.33</v>
      </c>
      <c r="E10" s="12">
        <v>183</v>
      </c>
      <c r="F10" s="50">
        <v>54.63</v>
      </c>
      <c r="G10" s="42">
        <v>140</v>
      </c>
      <c r="H10" s="13">
        <v>38.36</v>
      </c>
      <c r="I10" s="12">
        <v>152</v>
      </c>
      <c r="J10" s="50">
        <v>45.37</v>
      </c>
      <c r="K10" s="42">
        <v>34</v>
      </c>
      <c r="L10" s="24">
        <v>9.32</v>
      </c>
    </row>
    <row r="11" spans="1:12" ht="9.75">
      <c r="A11" s="11">
        <v>9</v>
      </c>
      <c r="B11" s="34" t="s">
        <v>10</v>
      </c>
      <c r="C11" s="49">
        <v>225</v>
      </c>
      <c r="D11" s="13">
        <v>51.37</v>
      </c>
      <c r="E11" s="12">
        <v>169</v>
      </c>
      <c r="F11" s="50">
        <v>45.55</v>
      </c>
      <c r="G11" s="42">
        <v>191</v>
      </c>
      <c r="H11" s="13">
        <v>43.61</v>
      </c>
      <c r="I11" s="12">
        <v>202</v>
      </c>
      <c r="J11" s="50">
        <v>54.45</v>
      </c>
      <c r="K11" s="42">
        <v>22</v>
      </c>
      <c r="L11" s="24">
        <v>5.02</v>
      </c>
    </row>
    <row r="12" spans="1:12" ht="9.75">
      <c r="A12" s="11">
        <v>10</v>
      </c>
      <c r="B12" s="34" t="s">
        <v>11</v>
      </c>
      <c r="C12" s="49">
        <v>102</v>
      </c>
      <c r="D12" s="13">
        <v>46.36</v>
      </c>
      <c r="E12" s="12">
        <v>91</v>
      </c>
      <c r="F12" s="50">
        <v>43.33</v>
      </c>
      <c r="G12" s="42">
        <v>101</v>
      </c>
      <c r="H12" s="13">
        <v>45.91</v>
      </c>
      <c r="I12" s="12">
        <v>119</v>
      </c>
      <c r="J12" s="50">
        <v>56.67</v>
      </c>
      <c r="K12" s="42">
        <v>17</v>
      </c>
      <c r="L12" s="24">
        <v>7.73</v>
      </c>
    </row>
    <row r="13" spans="1:12" s="3" customFormat="1" ht="9.75">
      <c r="A13" s="14">
        <v>11</v>
      </c>
      <c r="B13" s="36" t="s">
        <v>12</v>
      </c>
      <c r="C13" s="51">
        <v>51</v>
      </c>
      <c r="D13" s="16">
        <v>49.51</v>
      </c>
      <c r="E13" s="15">
        <v>49</v>
      </c>
      <c r="F13" s="52">
        <v>45.79</v>
      </c>
      <c r="G13" s="43">
        <v>49</v>
      </c>
      <c r="H13" s="16">
        <v>47.57</v>
      </c>
      <c r="I13" s="15">
        <v>58</v>
      </c>
      <c r="J13" s="52">
        <v>54.21</v>
      </c>
      <c r="K13" s="43">
        <v>3</v>
      </c>
      <c r="L13" s="25">
        <v>2.91</v>
      </c>
    </row>
    <row r="14" spans="1:12" s="32" customFormat="1" ht="9.75">
      <c r="A14" s="17"/>
      <c r="B14" s="37" t="s">
        <v>453</v>
      </c>
      <c r="C14" s="53">
        <f>SUM(C3:C13)</f>
        <v>1662</v>
      </c>
      <c r="D14" s="19">
        <v>48.53</v>
      </c>
      <c r="E14" s="18">
        <f>SUM(E3:E13)</f>
        <v>1507</v>
      </c>
      <c r="F14" s="54">
        <v>49.09</v>
      </c>
      <c r="G14" s="44">
        <f>SUM(G3:G13)</f>
        <v>1511</v>
      </c>
      <c r="H14" s="19">
        <v>44.12</v>
      </c>
      <c r="I14" s="18">
        <f>SUM(I3:I13)</f>
        <v>1563</v>
      </c>
      <c r="J14" s="54">
        <v>50.91</v>
      </c>
      <c r="K14" s="44">
        <f>SUM(K3:K13)</f>
        <v>252</v>
      </c>
      <c r="L14" s="26">
        <v>7.36</v>
      </c>
    </row>
    <row r="15" spans="1:12" s="3" customFormat="1" ht="9.75">
      <c r="A15" s="11">
        <v>12</v>
      </c>
      <c r="B15" s="34" t="s">
        <v>13</v>
      </c>
      <c r="C15" s="49">
        <v>102</v>
      </c>
      <c r="D15" s="13">
        <v>30.63</v>
      </c>
      <c r="E15" s="12">
        <v>121</v>
      </c>
      <c r="F15" s="50">
        <v>44</v>
      </c>
      <c r="G15" s="42">
        <v>189</v>
      </c>
      <c r="H15" s="13">
        <v>56.76</v>
      </c>
      <c r="I15" s="12">
        <v>154</v>
      </c>
      <c r="J15" s="50">
        <v>56</v>
      </c>
      <c r="K15" s="42">
        <v>42</v>
      </c>
      <c r="L15" s="24">
        <v>12.61</v>
      </c>
    </row>
    <row r="16" spans="1:12" s="3" customFormat="1" ht="9.75">
      <c r="A16" s="11">
        <v>13</v>
      </c>
      <c r="B16" s="34" t="s">
        <v>14</v>
      </c>
      <c r="C16" s="49">
        <v>98</v>
      </c>
      <c r="D16" s="13">
        <v>29.61</v>
      </c>
      <c r="E16" s="12">
        <v>123</v>
      </c>
      <c r="F16" s="50">
        <v>44.89</v>
      </c>
      <c r="G16" s="42">
        <v>200</v>
      </c>
      <c r="H16" s="13">
        <v>60.42</v>
      </c>
      <c r="I16" s="12">
        <v>151</v>
      </c>
      <c r="J16" s="50">
        <v>55.11</v>
      </c>
      <c r="K16" s="42">
        <v>33</v>
      </c>
      <c r="L16" s="24">
        <v>9.97</v>
      </c>
    </row>
    <row r="17" spans="1:12" s="3" customFormat="1" ht="9.75">
      <c r="A17" s="11">
        <v>14</v>
      </c>
      <c r="B17" s="34" t="s">
        <v>15</v>
      </c>
      <c r="C17" s="49">
        <v>108</v>
      </c>
      <c r="D17" s="13">
        <v>33.54</v>
      </c>
      <c r="E17" s="12">
        <v>118</v>
      </c>
      <c r="F17" s="50">
        <v>47.97</v>
      </c>
      <c r="G17" s="42">
        <v>164</v>
      </c>
      <c r="H17" s="13">
        <v>50.93</v>
      </c>
      <c r="I17" s="12">
        <v>128</v>
      </c>
      <c r="J17" s="50">
        <v>52.03</v>
      </c>
      <c r="K17" s="42">
        <v>50</v>
      </c>
      <c r="L17" s="24">
        <v>15.53</v>
      </c>
    </row>
    <row r="18" spans="1:12" s="32" customFormat="1" ht="9.75">
      <c r="A18" s="17"/>
      <c r="B18" s="37" t="s">
        <v>450</v>
      </c>
      <c r="C18" s="53">
        <f>SUM(C15:C17)</f>
        <v>308</v>
      </c>
      <c r="D18" s="19">
        <v>31.24</v>
      </c>
      <c r="E18" s="18">
        <f>SUM(E15:E17)</f>
        <v>362</v>
      </c>
      <c r="F18" s="54">
        <v>45.53</v>
      </c>
      <c r="G18" s="44">
        <f>SUM(G15:G17)</f>
        <v>553</v>
      </c>
      <c r="H18" s="19">
        <v>56.09</v>
      </c>
      <c r="I18" s="18">
        <f>SUM(I15:I17)</f>
        <v>433</v>
      </c>
      <c r="J18" s="54">
        <v>54.47</v>
      </c>
      <c r="K18" s="44">
        <f>SUM(K15:K17)</f>
        <v>125</v>
      </c>
      <c r="L18" s="26">
        <v>12.68</v>
      </c>
    </row>
    <row r="19" spans="1:12" s="3" customFormat="1" ht="9.75">
      <c r="A19" s="11">
        <v>15</v>
      </c>
      <c r="B19" s="34" t="s">
        <v>16</v>
      </c>
      <c r="C19" s="49">
        <v>179</v>
      </c>
      <c r="D19" s="13">
        <v>46.02</v>
      </c>
      <c r="E19" s="12">
        <v>174</v>
      </c>
      <c r="F19" s="50">
        <v>53.7</v>
      </c>
      <c r="G19" s="42">
        <v>165</v>
      </c>
      <c r="H19" s="13">
        <v>42.42</v>
      </c>
      <c r="I19" s="12">
        <v>150</v>
      </c>
      <c r="J19" s="50">
        <v>46.3</v>
      </c>
      <c r="K19" s="42">
        <v>45</v>
      </c>
      <c r="L19" s="24">
        <v>11.57</v>
      </c>
    </row>
    <row r="20" spans="1:12" s="3" customFormat="1" ht="9.75">
      <c r="A20" s="11">
        <v>16</v>
      </c>
      <c r="B20" s="34" t="s">
        <v>17</v>
      </c>
      <c r="C20" s="49">
        <v>164</v>
      </c>
      <c r="D20" s="13">
        <v>48.66</v>
      </c>
      <c r="E20" s="12">
        <v>151</v>
      </c>
      <c r="F20" s="50">
        <v>54.32</v>
      </c>
      <c r="G20" s="42">
        <v>134</v>
      </c>
      <c r="H20" s="13">
        <v>39.76</v>
      </c>
      <c r="I20" s="12">
        <v>127</v>
      </c>
      <c r="J20" s="50">
        <v>45.68</v>
      </c>
      <c r="K20" s="42">
        <v>39</v>
      </c>
      <c r="L20" s="24">
        <v>11.57</v>
      </c>
    </row>
    <row r="21" spans="1:12" s="32" customFormat="1" ht="9.75">
      <c r="A21" s="17"/>
      <c r="B21" s="37" t="s">
        <v>451</v>
      </c>
      <c r="C21" s="53">
        <f>SUM(C19:C20)</f>
        <v>343</v>
      </c>
      <c r="D21" s="19">
        <v>47.25</v>
      </c>
      <c r="E21" s="18">
        <f>SUM(E19:E20)</f>
        <v>325</v>
      </c>
      <c r="F21" s="54">
        <v>53.99</v>
      </c>
      <c r="G21" s="44">
        <f>SUM(G19:G20)</f>
        <v>299</v>
      </c>
      <c r="H21" s="19">
        <v>41.18</v>
      </c>
      <c r="I21" s="18">
        <f>SUM(I19:I20)</f>
        <v>277</v>
      </c>
      <c r="J21" s="54">
        <v>46.01</v>
      </c>
      <c r="K21" s="44">
        <f>SUM(K19:K20)</f>
        <v>84</v>
      </c>
      <c r="L21" s="26">
        <v>11.57</v>
      </c>
    </row>
    <row r="22" spans="1:12" s="6" customFormat="1" ht="9">
      <c r="A22" s="20"/>
      <c r="B22" s="38" t="s">
        <v>452</v>
      </c>
      <c r="C22" s="55">
        <f>+C14+C18+C21</f>
        <v>2313</v>
      </c>
      <c r="D22" s="22">
        <f>AVERAGE(D14,D18,D21)</f>
        <v>42.339999999999996</v>
      </c>
      <c r="E22" s="21">
        <f>+E14+E18+E21</f>
        <v>2194</v>
      </c>
      <c r="F22" s="56">
        <f>AVERAGE(F14,F18,F21)</f>
        <v>49.53666666666667</v>
      </c>
      <c r="G22" s="45">
        <f>+G14+G18+G21</f>
        <v>2363</v>
      </c>
      <c r="H22" s="22">
        <f>AVERAGE(H14,H18,H21)</f>
        <v>47.13</v>
      </c>
      <c r="I22" s="21">
        <f>+I14+I18+I21</f>
        <v>2273</v>
      </c>
      <c r="J22" s="56">
        <f>AVERAGE(J14,J18,J21)</f>
        <v>50.46333333333333</v>
      </c>
      <c r="K22" s="45">
        <f>+K14+K18+K21</f>
        <v>461</v>
      </c>
      <c r="L22" s="27">
        <f>AVERAGE(L14,L18,L21)</f>
        <v>10.536666666666667</v>
      </c>
    </row>
    <row r="23" spans="1:12" s="3" customFormat="1" ht="9.75">
      <c r="A23" s="11">
        <v>17</v>
      </c>
      <c r="B23" s="34" t="s">
        <v>18</v>
      </c>
      <c r="C23" s="49">
        <v>135</v>
      </c>
      <c r="D23" s="13">
        <v>36.19</v>
      </c>
      <c r="E23" s="12">
        <v>140</v>
      </c>
      <c r="F23" s="50">
        <v>40.82</v>
      </c>
      <c r="G23" s="42">
        <v>226</v>
      </c>
      <c r="H23" s="13">
        <v>60.59</v>
      </c>
      <c r="I23" s="12">
        <v>203</v>
      </c>
      <c r="J23" s="50">
        <v>59.18</v>
      </c>
      <c r="K23" s="42">
        <v>12</v>
      </c>
      <c r="L23" s="24">
        <v>3.22</v>
      </c>
    </row>
    <row r="24" spans="1:12" s="3" customFormat="1" ht="9.75">
      <c r="A24" s="11">
        <v>18</v>
      </c>
      <c r="B24" s="34" t="s">
        <v>19</v>
      </c>
      <c r="C24" s="49">
        <v>92</v>
      </c>
      <c r="D24" s="13">
        <v>23.47</v>
      </c>
      <c r="E24" s="12">
        <v>96</v>
      </c>
      <c r="F24" s="50">
        <v>26.97</v>
      </c>
      <c r="G24" s="42">
        <v>288</v>
      </c>
      <c r="H24" s="13">
        <v>73.47</v>
      </c>
      <c r="I24" s="12">
        <v>260</v>
      </c>
      <c r="J24" s="50">
        <v>73.03</v>
      </c>
      <c r="K24" s="42">
        <v>12</v>
      </c>
      <c r="L24" s="24">
        <v>3.06</v>
      </c>
    </row>
    <row r="25" spans="1:12" s="3" customFormat="1" ht="9.75">
      <c r="A25" s="11">
        <v>19</v>
      </c>
      <c r="B25" s="34" t="s">
        <v>20</v>
      </c>
      <c r="C25" s="49">
        <v>138</v>
      </c>
      <c r="D25" s="13">
        <v>34.59</v>
      </c>
      <c r="E25" s="12">
        <v>138</v>
      </c>
      <c r="F25" s="50">
        <v>62.4</v>
      </c>
      <c r="G25" s="42">
        <v>246</v>
      </c>
      <c r="H25" s="13">
        <v>61.65</v>
      </c>
      <c r="I25" s="12">
        <v>229</v>
      </c>
      <c r="J25" s="50">
        <v>62.4</v>
      </c>
      <c r="K25" s="42">
        <v>15</v>
      </c>
      <c r="L25" s="24">
        <v>3.76</v>
      </c>
    </row>
    <row r="26" spans="1:12" s="3" customFormat="1" ht="9.75">
      <c r="A26" s="11">
        <v>20</v>
      </c>
      <c r="B26" s="34" t="s">
        <v>21</v>
      </c>
      <c r="C26" s="49">
        <v>166</v>
      </c>
      <c r="D26" s="13">
        <v>37.64</v>
      </c>
      <c r="E26" s="12">
        <v>157</v>
      </c>
      <c r="F26" s="50">
        <v>41.32</v>
      </c>
      <c r="G26" s="42">
        <v>260</v>
      </c>
      <c r="H26" s="13">
        <v>58.96</v>
      </c>
      <c r="I26" s="12">
        <v>223</v>
      </c>
      <c r="J26" s="50">
        <v>58.68</v>
      </c>
      <c r="K26" s="42">
        <v>15</v>
      </c>
      <c r="L26" s="24">
        <v>3.4</v>
      </c>
    </row>
    <row r="27" spans="1:12" s="3" customFormat="1" ht="9.75">
      <c r="A27" s="11">
        <v>21</v>
      </c>
      <c r="B27" s="34" t="s">
        <v>22</v>
      </c>
      <c r="C27" s="49">
        <v>116</v>
      </c>
      <c r="D27" s="13">
        <v>28.93</v>
      </c>
      <c r="E27" s="12">
        <v>111</v>
      </c>
      <c r="F27" s="50">
        <v>31.01</v>
      </c>
      <c r="G27" s="42">
        <v>270</v>
      </c>
      <c r="H27" s="13">
        <v>67.33</v>
      </c>
      <c r="I27" s="12">
        <v>247</v>
      </c>
      <c r="J27" s="50">
        <v>68.99</v>
      </c>
      <c r="K27" s="42">
        <v>15</v>
      </c>
      <c r="L27" s="24">
        <v>3.74</v>
      </c>
    </row>
    <row r="28" spans="1:12" s="3" customFormat="1" ht="9.75">
      <c r="A28" s="11">
        <v>22</v>
      </c>
      <c r="B28" s="34" t="s">
        <v>23</v>
      </c>
      <c r="C28" s="49">
        <v>137</v>
      </c>
      <c r="D28" s="13">
        <v>30.86</v>
      </c>
      <c r="E28" s="12">
        <v>142</v>
      </c>
      <c r="F28" s="50">
        <v>34.72</v>
      </c>
      <c r="G28" s="42">
        <v>296</v>
      </c>
      <c r="H28" s="13">
        <v>66.67</v>
      </c>
      <c r="I28" s="12">
        <v>267</v>
      </c>
      <c r="J28" s="50">
        <v>65.28</v>
      </c>
      <c r="K28" s="42">
        <v>11</v>
      </c>
      <c r="L28" s="24">
        <v>2.48</v>
      </c>
    </row>
    <row r="29" spans="1:12" s="32" customFormat="1" ht="9.75">
      <c r="A29" s="17"/>
      <c r="B29" s="37" t="s">
        <v>454</v>
      </c>
      <c r="C29" s="53">
        <f>SUM(C23:C28)</f>
        <v>784</v>
      </c>
      <c r="D29" s="19">
        <v>32</v>
      </c>
      <c r="E29" s="18">
        <f>SUM(E23:E28)</f>
        <v>784</v>
      </c>
      <c r="F29" s="54">
        <v>35.43</v>
      </c>
      <c r="G29" s="44">
        <f>SUM(G23:G28)</f>
        <v>1586</v>
      </c>
      <c r="H29" s="19">
        <v>64.73</v>
      </c>
      <c r="I29" s="18">
        <f>SUM(I23:I28)</f>
        <v>1429</v>
      </c>
      <c r="J29" s="54">
        <v>64.57</v>
      </c>
      <c r="K29" s="44">
        <f>SUM(K23:K28)</f>
        <v>80</v>
      </c>
      <c r="L29" s="26">
        <v>3.27</v>
      </c>
    </row>
    <row r="30" spans="1:12" s="3" customFormat="1" ht="9.75">
      <c r="A30" s="11">
        <v>23</v>
      </c>
      <c r="B30" s="34" t="s">
        <v>540</v>
      </c>
      <c r="C30" s="49">
        <v>96</v>
      </c>
      <c r="D30" s="13">
        <v>34.29</v>
      </c>
      <c r="E30" s="12">
        <v>101</v>
      </c>
      <c r="F30" s="50">
        <v>41.39</v>
      </c>
      <c r="G30" s="42">
        <v>163</v>
      </c>
      <c r="H30" s="13">
        <v>58.21</v>
      </c>
      <c r="I30" s="12">
        <v>143</v>
      </c>
      <c r="J30" s="50">
        <v>58.61</v>
      </c>
      <c r="K30" s="42">
        <v>21</v>
      </c>
      <c r="L30" s="24">
        <v>7.5</v>
      </c>
    </row>
    <row r="31" spans="1:12" s="3" customFormat="1" ht="9.75">
      <c r="A31" s="11">
        <v>24</v>
      </c>
      <c r="B31" s="34" t="s">
        <v>541</v>
      </c>
      <c r="C31" s="49">
        <v>100</v>
      </c>
      <c r="D31" s="13">
        <v>35.09</v>
      </c>
      <c r="E31" s="12">
        <v>89</v>
      </c>
      <c r="F31" s="50">
        <v>38.03</v>
      </c>
      <c r="G31" s="42">
        <v>166</v>
      </c>
      <c r="H31" s="13">
        <v>58.25</v>
      </c>
      <c r="I31" s="12">
        <v>145</v>
      </c>
      <c r="J31" s="50">
        <v>61.97</v>
      </c>
      <c r="K31" s="42">
        <v>19</v>
      </c>
      <c r="L31" s="24">
        <v>6.67</v>
      </c>
    </row>
    <row r="32" spans="1:12" s="32" customFormat="1" ht="9.75">
      <c r="A32" s="17"/>
      <c r="B32" s="37" t="s">
        <v>542</v>
      </c>
      <c r="C32" s="53">
        <f>SUM(C30:C31)</f>
        <v>196</v>
      </c>
      <c r="D32" s="19">
        <v>34.69</v>
      </c>
      <c r="E32" s="18">
        <f>SUM(E30:E31)</f>
        <v>190</v>
      </c>
      <c r="F32" s="54">
        <v>39.75</v>
      </c>
      <c r="G32" s="44">
        <f>SUM(G30:G31)</f>
        <v>329</v>
      </c>
      <c r="H32" s="19">
        <v>58.23</v>
      </c>
      <c r="I32" s="18">
        <f>SUM(I30:I31)</f>
        <v>288</v>
      </c>
      <c r="J32" s="54">
        <v>60.25</v>
      </c>
      <c r="K32" s="44">
        <f>SUM(K30:K31)</f>
        <v>40</v>
      </c>
      <c r="L32" s="26">
        <v>7.08</v>
      </c>
    </row>
    <row r="33" spans="1:12" s="3" customFormat="1" ht="9.75">
      <c r="A33" s="11">
        <v>25</v>
      </c>
      <c r="B33" s="34" t="s">
        <v>24</v>
      </c>
      <c r="C33" s="49">
        <v>166</v>
      </c>
      <c r="D33" s="13">
        <v>37.3</v>
      </c>
      <c r="E33" s="12">
        <v>156</v>
      </c>
      <c r="F33" s="50">
        <v>37.77</v>
      </c>
      <c r="G33" s="42">
        <v>271</v>
      </c>
      <c r="H33" s="13">
        <v>60.9</v>
      </c>
      <c r="I33" s="12">
        <v>257</v>
      </c>
      <c r="J33" s="50">
        <v>62.23</v>
      </c>
      <c r="K33" s="42">
        <v>8</v>
      </c>
      <c r="L33" s="24">
        <v>1.8</v>
      </c>
    </row>
    <row r="34" spans="1:12" s="3" customFormat="1" ht="9.75">
      <c r="A34" s="11">
        <v>26</v>
      </c>
      <c r="B34" s="34" t="s">
        <v>25</v>
      </c>
      <c r="C34" s="49">
        <v>177</v>
      </c>
      <c r="D34" s="13">
        <v>38.82</v>
      </c>
      <c r="E34" s="12">
        <v>161</v>
      </c>
      <c r="F34" s="50">
        <v>38.7</v>
      </c>
      <c r="G34" s="42">
        <v>270</v>
      </c>
      <c r="H34" s="13">
        <v>59.21</v>
      </c>
      <c r="I34" s="12">
        <v>255</v>
      </c>
      <c r="J34" s="50">
        <v>61.3</v>
      </c>
      <c r="K34" s="42">
        <v>9</v>
      </c>
      <c r="L34" s="24">
        <v>1.97</v>
      </c>
    </row>
    <row r="35" spans="1:12" s="3" customFormat="1" ht="9.75">
      <c r="A35" s="11">
        <v>27</v>
      </c>
      <c r="B35" s="34" t="s">
        <v>26</v>
      </c>
      <c r="C35" s="49">
        <v>174</v>
      </c>
      <c r="D35" s="13">
        <v>38.33</v>
      </c>
      <c r="E35" s="12">
        <v>169</v>
      </c>
      <c r="F35" s="50">
        <v>41.12</v>
      </c>
      <c r="G35" s="42">
        <v>272</v>
      </c>
      <c r="H35" s="13">
        <v>59.91</v>
      </c>
      <c r="I35" s="12">
        <v>242</v>
      </c>
      <c r="J35" s="50">
        <v>58.88</v>
      </c>
      <c r="K35" s="42">
        <v>8</v>
      </c>
      <c r="L35" s="24">
        <v>1.76</v>
      </c>
    </row>
    <row r="36" spans="1:12" s="32" customFormat="1" ht="9.75">
      <c r="A36" s="17"/>
      <c r="B36" s="37" t="s">
        <v>455</v>
      </c>
      <c r="C36" s="53">
        <f>SUM(C33:C35)</f>
        <v>517</v>
      </c>
      <c r="D36" s="19">
        <v>38.15</v>
      </c>
      <c r="E36" s="18">
        <f>SUM(E33:E35)</f>
        <v>486</v>
      </c>
      <c r="F36" s="54">
        <v>39.19</v>
      </c>
      <c r="G36" s="44">
        <f>SUM(G33:G35)</f>
        <v>813</v>
      </c>
      <c r="H36" s="19">
        <v>60</v>
      </c>
      <c r="I36" s="18">
        <f>SUM(I33:I35)</f>
        <v>754</v>
      </c>
      <c r="J36" s="54">
        <v>60.81</v>
      </c>
      <c r="K36" s="44">
        <f>SUM(K33:K35)</f>
        <v>25</v>
      </c>
      <c r="L36" s="26">
        <v>1.85</v>
      </c>
    </row>
    <row r="37" spans="1:12" s="3" customFormat="1" ht="9.75">
      <c r="A37" s="11">
        <v>28</v>
      </c>
      <c r="B37" s="34" t="s">
        <v>27</v>
      </c>
      <c r="C37" s="49">
        <v>95</v>
      </c>
      <c r="D37" s="13">
        <v>26.69</v>
      </c>
      <c r="E37" s="12">
        <v>124</v>
      </c>
      <c r="F37" s="50">
        <v>42.47</v>
      </c>
      <c r="G37" s="42">
        <v>257</v>
      </c>
      <c r="H37" s="13">
        <v>72.19</v>
      </c>
      <c r="I37" s="12">
        <v>168</v>
      </c>
      <c r="J37" s="50">
        <v>57.53</v>
      </c>
      <c r="K37" s="42">
        <v>4</v>
      </c>
      <c r="L37" s="24">
        <v>1.12</v>
      </c>
    </row>
    <row r="38" spans="1:12" s="3" customFormat="1" ht="9.75">
      <c r="A38" s="11">
        <v>29</v>
      </c>
      <c r="B38" s="34" t="s">
        <v>555</v>
      </c>
      <c r="C38" s="49">
        <v>124</v>
      </c>
      <c r="D38" s="13">
        <v>32.8</v>
      </c>
      <c r="E38" s="12">
        <v>127</v>
      </c>
      <c r="F38" s="50">
        <v>38.84</v>
      </c>
      <c r="G38" s="42">
        <v>243</v>
      </c>
      <c r="H38" s="13">
        <v>64.29</v>
      </c>
      <c r="I38" s="12">
        <v>200</v>
      </c>
      <c r="J38" s="50">
        <v>61.16</v>
      </c>
      <c r="K38" s="42">
        <v>11</v>
      </c>
      <c r="L38" s="24">
        <v>2.91</v>
      </c>
    </row>
    <row r="39" spans="1:12" s="6" customFormat="1" ht="9">
      <c r="A39" s="20"/>
      <c r="B39" s="39" t="s">
        <v>485</v>
      </c>
      <c r="C39" s="55">
        <f>+C29+C32+C36+C37+C38</f>
        <v>1716</v>
      </c>
      <c r="D39" s="22">
        <f>AVERAGE(D38,D37,D36,D32,D29)</f>
        <v>32.866</v>
      </c>
      <c r="E39" s="21">
        <f>+E29+E32+E36+E37+E38</f>
        <v>1711</v>
      </c>
      <c r="F39" s="56">
        <f>AVERAGE(F38,F37,F36,F32,F29)</f>
        <v>39.136</v>
      </c>
      <c r="G39" s="45">
        <f>+G29+G32+G36+G37+G38</f>
        <v>3228</v>
      </c>
      <c r="H39" s="22">
        <f>AVERAGE(H38,H37,H36,H32,H29)</f>
        <v>63.888</v>
      </c>
      <c r="I39" s="21">
        <f>+I29+I32+I36+I37+I38</f>
        <v>2839</v>
      </c>
      <c r="J39" s="56">
        <f>AVERAGE(J38,J37,J36,J32,J29)</f>
        <v>60.864</v>
      </c>
      <c r="K39" s="45">
        <f>+K29+K32+K36+K37+K38</f>
        <v>160</v>
      </c>
      <c r="L39" s="27">
        <f>AVERAGE(L38,L37,L36,L32,L29)</f>
        <v>3.246</v>
      </c>
    </row>
    <row r="40" spans="1:12" s="3" customFormat="1" ht="9.75">
      <c r="A40" s="11">
        <v>30</v>
      </c>
      <c r="B40" s="34" t="s">
        <v>28</v>
      </c>
      <c r="C40" s="49">
        <v>177</v>
      </c>
      <c r="D40" s="13">
        <v>45.5</v>
      </c>
      <c r="E40" s="12">
        <v>178</v>
      </c>
      <c r="F40" s="50">
        <v>47.47</v>
      </c>
      <c r="G40" s="42">
        <v>197</v>
      </c>
      <c r="H40" s="13">
        <v>50.64</v>
      </c>
      <c r="I40" s="12">
        <v>197</v>
      </c>
      <c r="J40" s="50">
        <v>52.53</v>
      </c>
      <c r="K40" s="42">
        <v>15</v>
      </c>
      <c r="L40" s="24">
        <v>3.86</v>
      </c>
    </row>
    <row r="41" spans="1:12" s="3" customFormat="1" ht="9.75">
      <c r="A41" s="11">
        <v>31</v>
      </c>
      <c r="B41" s="34" t="s">
        <v>29</v>
      </c>
      <c r="C41" s="49">
        <v>186</v>
      </c>
      <c r="D41" s="13">
        <v>44.6</v>
      </c>
      <c r="E41" s="12">
        <v>173</v>
      </c>
      <c r="F41" s="50">
        <v>42.93</v>
      </c>
      <c r="G41" s="42">
        <v>227</v>
      </c>
      <c r="H41" s="13">
        <v>54.44</v>
      </c>
      <c r="I41" s="12">
        <v>230</v>
      </c>
      <c r="J41" s="50">
        <v>57.07</v>
      </c>
      <c r="K41" s="42">
        <v>4</v>
      </c>
      <c r="L41" s="24">
        <v>0.96</v>
      </c>
    </row>
    <row r="42" spans="1:12" s="3" customFormat="1" ht="9.75">
      <c r="A42" s="11">
        <v>32</v>
      </c>
      <c r="B42" s="34" t="s">
        <v>30</v>
      </c>
      <c r="C42" s="49">
        <v>201</v>
      </c>
      <c r="D42" s="13">
        <v>50.5</v>
      </c>
      <c r="E42" s="12">
        <v>184</v>
      </c>
      <c r="F42" s="50">
        <v>51.11</v>
      </c>
      <c r="G42" s="42">
        <v>187</v>
      </c>
      <c r="H42" s="13">
        <v>46.98</v>
      </c>
      <c r="I42" s="12">
        <v>176</v>
      </c>
      <c r="J42" s="50">
        <v>48.89</v>
      </c>
      <c r="K42" s="42">
        <v>10</v>
      </c>
      <c r="L42" s="24">
        <v>2.51</v>
      </c>
    </row>
    <row r="43" spans="1:12" s="3" customFormat="1" ht="9.75">
      <c r="A43" s="11">
        <v>33</v>
      </c>
      <c r="B43" s="34" t="s">
        <v>31</v>
      </c>
      <c r="C43" s="49">
        <v>173</v>
      </c>
      <c r="D43" s="13">
        <v>44.94</v>
      </c>
      <c r="E43" s="12">
        <v>165</v>
      </c>
      <c r="F43" s="50">
        <v>45.96</v>
      </c>
      <c r="G43" s="42">
        <v>211</v>
      </c>
      <c r="H43" s="13">
        <v>54.81</v>
      </c>
      <c r="I43" s="12">
        <v>194</v>
      </c>
      <c r="J43" s="50">
        <v>54.04</v>
      </c>
      <c r="K43" s="42">
        <v>1</v>
      </c>
      <c r="L43" s="24">
        <v>0.26</v>
      </c>
    </row>
    <row r="44" spans="1:12" s="3" customFormat="1" ht="9.75">
      <c r="A44" s="11">
        <v>34</v>
      </c>
      <c r="B44" s="34" t="s">
        <v>32</v>
      </c>
      <c r="C44" s="49">
        <v>200</v>
      </c>
      <c r="D44" s="13">
        <v>46.84</v>
      </c>
      <c r="E44" s="12">
        <v>191</v>
      </c>
      <c r="F44" s="50">
        <v>48.97</v>
      </c>
      <c r="G44" s="42">
        <v>214</v>
      </c>
      <c r="H44" s="13">
        <v>50.12</v>
      </c>
      <c r="I44" s="12">
        <v>199</v>
      </c>
      <c r="J44" s="50">
        <v>51.03</v>
      </c>
      <c r="K44" s="42">
        <v>13</v>
      </c>
      <c r="L44" s="24">
        <v>1.04</v>
      </c>
    </row>
    <row r="45" spans="1:12" s="32" customFormat="1" ht="9.75">
      <c r="A45" s="17"/>
      <c r="B45" s="37" t="s">
        <v>456</v>
      </c>
      <c r="C45" s="53">
        <f>SUM(C40:C44)</f>
        <v>937</v>
      </c>
      <c r="D45" s="19">
        <v>46.48</v>
      </c>
      <c r="E45" s="18">
        <f>SUM(E40:E44)</f>
        <v>891</v>
      </c>
      <c r="F45" s="54">
        <v>47.22</v>
      </c>
      <c r="G45" s="44">
        <f>SUM(G40:G44)</f>
        <v>1036</v>
      </c>
      <c r="H45" s="19">
        <v>51.39</v>
      </c>
      <c r="I45" s="18">
        <f>SUM(I40:I44)</f>
        <v>996</v>
      </c>
      <c r="J45" s="54">
        <v>52.78</v>
      </c>
      <c r="K45" s="44">
        <f>SUM(K40:K44)</f>
        <v>43</v>
      </c>
      <c r="L45" s="26">
        <v>2.13</v>
      </c>
    </row>
    <row r="46" spans="1:12" s="3" customFormat="1" ht="9.75">
      <c r="A46" s="11">
        <v>35</v>
      </c>
      <c r="B46" s="34" t="s">
        <v>33</v>
      </c>
      <c r="C46" s="49">
        <v>205</v>
      </c>
      <c r="D46" s="13">
        <v>51.51</v>
      </c>
      <c r="E46" s="12">
        <v>217</v>
      </c>
      <c r="F46" s="50">
        <v>57.26</v>
      </c>
      <c r="G46" s="42">
        <v>135</v>
      </c>
      <c r="H46" s="13">
        <v>33.92</v>
      </c>
      <c r="I46" s="12">
        <v>162</v>
      </c>
      <c r="J46" s="50">
        <v>42.74</v>
      </c>
      <c r="K46" s="42">
        <v>58</v>
      </c>
      <c r="L46" s="24">
        <v>14.57</v>
      </c>
    </row>
    <row r="47" spans="1:12" s="3" customFormat="1" ht="9.75">
      <c r="A47" s="11">
        <v>36</v>
      </c>
      <c r="B47" s="34" t="s">
        <v>34</v>
      </c>
      <c r="C47" s="49">
        <v>188</v>
      </c>
      <c r="D47" s="13">
        <v>51.37</v>
      </c>
      <c r="E47" s="12">
        <v>205</v>
      </c>
      <c r="F47" s="50">
        <v>58.24</v>
      </c>
      <c r="G47" s="42">
        <v>141</v>
      </c>
      <c r="H47" s="13">
        <v>38.52</v>
      </c>
      <c r="I47" s="12">
        <v>147</v>
      </c>
      <c r="J47" s="50">
        <v>41.76</v>
      </c>
      <c r="K47" s="42">
        <v>37</v>
      </c>
      <c r="L47" s="24">
        <v>10.11</v>
      </c>
    </row>
    <row r="48" spans="1:12" s="32" customFormat="1" ht="9.75">
      <c r="A48" s="17"/>
      <c r="B48" s="37" t="s">
        <v>457</v>
      </c>
      <c r="C48" s="53">
        <f>SUM(C46:C47)</f>
        <v>393</v>
      </c>
      <c r="D48" s="19">
        <v>51.44</v>
      </c>
      <c r="E48" s="18">
        <f>SUM(E46:E47)</f>
        <v>422</v>
      </c>
      <c r="F48" s="54">
        <v>57.73</v>
      </c>
      <c r="G48" s="44">
        <f>SUM(G46:G47)</f>
        <v>276</v>
      </c>
      <c r="H48" s="19">
        <v>36.13</v>
      </c>
      <c r="I48" s="18">
        <f>SUM(I46:I47)</f>
        <v>309</v>
      </c>
      <c r="J48" s="54">
        <v>42.27</v>
      </c>
      <c r="K48" s="44">
        <f>SUM(K46:K47)</f>
        <v>95</v>
      </c>
      <c r="L48" s="26">
        <v>12.43</v>
      </c>
    </row>
    <row r="49" spans="1:12" s="6" customFormat="1" ht="9">
      <c r="A49" s="20"/>
      <c r="B49" s="39" t="s">
        <v>486</v>
      </c>
      <c r="C49" s="55">
        <f>+C45+C48</f>
        <v>1330</v>
      </c>
      <c r="D49" s="22">
        <f>AVERAGE(D48,D45)</f>
        <v>48.959999999999994</v>
      </c>
      <c r="E49" s="21">
        <f>+E45+E48</f>
        <v>1313</v>
      </c>
      <c r="F49" s="56">
        <f>AVERAGE(F48,F45)</f>
        <v>52.474999999999994</v>
      </c>
      <c r="G49" s="45">
        <f>+G45+G48</f>
        <v>1312</v>
      </c>
      <c r="H49" s="22">
        <f>AVERAGE(H48,H45)</f>
        <v>43.760000000000005</v>
      </c>
      <c r="I49" s="21">
        <f>+I45+I48</f>
        <v>1305</v>
      </c>
      <c r="J49" s="56">
        <f>AVERAGE(J48,J45)</f>
        <v>47.525000000000006</v>
      </c>
      <c r="K49" s="45">
        <f>+K45+K48</f>
        <v>138</v>
      </c>
      <c r="L49" s="27">
        <f>AVERAGE(L48,L45)</f>
        <v>7.279999999999999</v>
      </c>
    </row>
    <row r="50" spans="1:12" s="3" customFormat="1" ht="9.75">
      <c r="A50" s="11">
        <v>37</v>
      </c>
      <c r="B50" s="34" t="s">
        <v>35</v>
      </c>
      <c r="C50" s="49">
        <v>118</v>
      </c>
      <c r="D50" s="13">
        <v>51.98</v>
      </c>
      <c r="E50" s="12">
        <v>87</v>
      </c>
      <c r="F50" s="50">
        <v>47.54</v>
      </c>
      <c r="G50" s="42">
        <v>102</v>
      </c>
      <c r="H50" s="13">
        <v>44.93</v>
      </c>
      <c r="I50" s="12">
        <v>96</v>
      </c>
      <c r="J50" s="50">
        <v>52.46</v>
      </c>
      <c r="K50" s="42">
        <v>7</v>
      </c>
      <c r="L50" s="24">
        <v>3.08</v>
      </c>
    </row>
    <row r="51" spans="1:12" s="3" customFormat="1" ht="9.75">
      <c r="A51" s="11">
        <v>38</v>
      </c>
      <c r="B51" s="34" t="s">
        <v>36</v>
      </c>
      <c r="C51" s="49">
        <v>150</v>
      </c>
      <c r="D51" s="13">
        <v>45.73</v>
      </c>
      <c r="E51" s="12">
        <v>141</v>
      </c>
      <c r="F51" s="50">
        <v>53.61</v>
      </c>
      <c r="G51" s="42">
        <v>139</v>
      </c>
      <c r="H51" s="13">
        <v>42.38</v>
      </c>
      <c r="I51" s="12">
        <v>122</v>
      </c>
      <c r="J51" s="50">
        <v>46.39</v>
      </c>
      <c r="K51" s="42">
        <v>39</v>
      </c>
      <c r="L51" s="24">
        <v>11.89</v>
      </c>
    </row>
    <row r="52" spans="1:12" s="3" customFormat="1" ht="9.75">
      <c r="A52" s="11">
        <v>39</v>
      </c>
      <c r="B52" s="34" t="s">
        <v>37</v>
      </c>
      <c r="C52" s="49">
        <v>125</v>
      </c>
      <c r="D52" s="13">
        <v>36.98</v>
      </c>
      <c r="E52" s="12">
        <v>135</v>
      </c>
      <c r="F52" s="50">
        <v>47.54</v>
      </c>
      <c r="G52" s="42">
        <v>190</v>
      </c>
      <c r="H52" s="13">
        <v>56.21</v>
      </c>
      <c r="I52" s="12">
        <v>149</v>
      </c>
      <c r="J52" s="50">
        <v>52.46</v>
      </c>
      <c r="K52" s="42">
        <v>23</v>
      </c>
      <c r="L52" s="24">
        <v>6.8</v>
      </c>
    </row>
    <row r="53" spans="1:12" s="3" customFormat="1" ht="9.75">
      <c r="A53" s="11">
        <v>40</v>
      </c>
      <c r="B53" s="34" t="s">
        <v>38</v>
      </c>
      <c r="C53" s="49">
        <v>129</v>
      </c>
      <c r="D53" s="13">
        <v>37.5</v>
      </c>
      <c r="E53" s="12">
        <v>126</v>
      </c>
      <c r="F53" s="50">
        <v>46.15</v>
      </c>
      <c r="G53" s="42">
        <v>193</v>
      </c>
      <c r="H53" s="13">
        <v>56.1</v>
      </c>
      <c r="I53" s="12">
        <v>147</v>
      </c>
      <c r="J53" s="50">
        <v>53.85</v>
      </c>
      <c r="K53" s="42">
        <v>22</v>
      </c>
      <c r="L53" s="24">
        <v>6.4</v>
      </c>
    </row>
    <row r="54" spans="1:12" s="32" customFormat="1" ht="9.75">
      <c r="A54" s="17"/>
      <c r="B54" s="37" t="s">
        <v>47</v>
      </c>
      <c r="C54" s="53">
        <f>SUM(C52:C53)</f>
        <v>254</v>
      </c>
      <c r="D54" s="19">
        <v>37.24</v>
      </c>
      <c r="E54" s="18">
        <f>SUM(E52:E53)</f>
        <v>261</v>
      </c>
      <c r="F54" s="54">
        <v>46.86</v>
      </c>
      <c r="G54" s="44">
        <f>SUM(G52:G53)</f>
        <v>383</v>
      </c>
      <c r="H54" s="19">
        <v>56.16</v>
      </c>
      <c r="I54" s="18">
        <f>SUM(I52:I53)</f>
        <v>296</v>
      </c>
      <c r="J54" s="54">
        <v>53.14</v>
      </c>
      <c r="K54" s="44">
        <f>SUM(K52:K53)</f>
        <v>45</v>
      </c>
      <c r="L54" s="26">
        <v>6.6</v>
      </c>
    </row>
    <row r="55" spans="1:12" s="3" customFormat="1" ht="9.75">
      <c r="A55" s="11">
        <v>41</v>
      </c>
      <c r="B55" s="34" t="s">
        <v>39</v>
      </c>
      <c r="C55" s="49">
        <v>100</v>
      </c>
      <c r="D55" s="13">
        <v>30.96</v>
      </c>
      <c r="E55" s="12">
        <v>100</v>
      </c>
      <c r="F55" s="50">
        <v>35.97</v>
      </c>
      <c r="G55" s="42">
        <v>203</v>
      </c>
      <c r="H55" s="13">
        <v>62.85</v>
      </c>
      <c r="I55" s="12">
        <v>178</v>
      </c>
      <c r="J55" s="50">
        <v>64.03</v>
      </c>
      <c r="K55" s="42">
        <v>20</v>
      </c>
      <c r="L55" s="24">
        <v>6.19</v>
      </c>
    </row>
    <row r="56" spans="1:12" s="3" customFormat="1" ht="9.75">
      <c r="A56" s="11">
        <v>42</v>
      </c>
      <c r="B56" s="34" t="s">
        <v>40</v>
      </c>
      <c r="C56" s="49">
        <v>102</v>
      </c>
      <c r="D56" s="13">
        <v>31.19</v>
      </c>
      <c r="E56" s="12">
        <v>99</v>
      </c>
      <c r="F56" s="50">
        <v>37.36</v>
      </c>
      <c r="G56" s="42">
        <v>195</v>
      </c>
      <c r="H56" s="13">
        <v>59.63</v>
      </c>
      <c r="I56" s="12">
        <v>166</v>
      </c>
      <c r="J56" s="50">
        <v>62.64</v>
      </c>
      <c r="K56" s="42">
        <v>30</v>
      </c>
      <c r="L56" s="24">
        <v>9.17</v>
      </c>
    </row>
    <row r="57" spans="1:12" s="32" customFormat="1" ht="9.75">
      <c r="A57" s="17"/>
      <c r="B57" s="37" t="s">
        <v>458</v>
      </c>
      <c r="C57" s="53">
        <f>SUM(C55:C56)</f>
        <v>202</v>
      </c>
      <c r="D57" s="19">
        <v>31.08</v>
      </c>
      <c r="E57" s="18">
        <f>SUM(E55:E56)</f>
        <v>199</v>
      </c>
      <c r="F57" s="54">
        <v>36.65</v>
      </c>
      <c r="G57" s="44">
        <f>SUM(G55:G56)</f>
        <v>398</v>
      </c>
      <c r="H57" s="19">
        <v>61.23</v>
      </c>
      <c r="I57" s="18">
        <f>SUM(I55:I56)</f>
        <v>344</v>
      </c>
      <c r="J57" s="54">
        <v>63.35</v>
      </c>
      <c r="K57" s="44">
        <f>SUM(K55:K56)</f>
        <v>50</v>
      </c>
      <c r="L57" s="26">
        <v>7.69</v>
      </c>
    </row>
    <row r="58" spans="1:12" s="3" customFormat="1" ht="9.75">
      <c r="A58" s="11">
        <v>43</v>
      </c>
      <c r="B58" s="34" t="s">
        <v>41</v>
      </c>
      <c r="C58" s="49">
        <v>253</v>
      </c>
      <c r="D58" s="13">
        <v>39.47</v>
      </c>
      <c r="E58" s="12">
        <v>232</v>
      </c>
      <c r="F58" s="50">
        <v>44.02</v>
      </c>
      <c r="G58" s="42">
        <v>285</v>
      </c>
      <c r="H58" s="13">
        <v>44.46</v>
      </c>
      <c r="I58" s="12">
        <v>295</v>
      </c>
      <c r="J58" s="50">
        <v>55.98</v>
      </c>
      <c r="K58" s="42">
        <v>103</v>
      </c>
      <c r="L58" s="24">
        <v>16.07</v>
      </c>
    </row>
    <row r="59" spans="1:12" s="3" customFormat="1" ht="9.75">
      <c r="A59" s="11">
        <v>44</v>
      </c>
      <c r="B59" s="34" t="s">
        <v>42</v>
      </c>
      <c r="C59" s="49">
        <v>47</v>
      </c>
      <c r="D59" s="13">
        <v>37.9</v>
      </c>
      <c r="E59" s="12">
        <v>39</v>
      </c>
      <c r="F59" s="50">
        <v>40.63</v>
      </c>
      <c r="G59" s="42">
        <v>40</v>
      </c>
      <c r="H59" s="13">
        <v>32.26</v>
      </c>
      <c r="I59" s="12">
        <v>57</v>
      </c>
      <c r="J59" s="50">
        <v>59.38</v>
      </c>
      <c r="K59" s="42">
        <v>37</v>
      </c>
      <c r="L59" s="24">
        <v>29.84</v>
      </c>
    </row>
    <row r="60" spans="1:12" s="32" customFormat="1" ht="9.75">
      <c r="A60" s="17"/>
      <c r="B60" s="37" t="s">
        <v>459</v>
      </c>
      <c r="C60" s="53">
        <f>SUM(C58:C59)</f>
        <v>300</v>
      </c>
      <c r="D60" s="19">
        <v>39.22</v>
      </c>
      <c r="E60" s="18">
        <f>SUM(E58:E59)</f>
        <v>271</v>
      </c>
      <c r="F60" s="54">
        <v>43.5</v>
      </c>
      <c r="G60" s="44">
        <f>SUM(G58:G59)</f>
        <v>325</v>
      </c>
      <c r="H60" s="19">
        <v>42.48</v>
      </c>
      <c r="I60" s="18">
        <f>SUM(I58:I59)</f>
        <v>352</v>
      </c>
      <c r="J60" s="54">
        <v>56.5</v>
      </c>
      <c r="K60" s="44">
        <f>SUM(K58:K59)</f>
        <v>140</v>
      </c>
      <c r="L60" s="26">
        <v>18.3</v>
      </c>
    </row>
    <row r="61" spans="1:12" s="3" customFormat="1" ht="9.75">
      <c r="A61" s="11">
        <v>45</v>
      </c>
      <c r="B61" s="34" t="s">
        <v>43</v>
      </c>
      <c r="C61" s="49">
        <v>109</v>
      </c>
      <c r="D61" s="13">
        <v>45.04</v>
      </c>
      <c r="E61" s="12">
        <v>80</v>
      </c>
      <c r="F61" s="50">
        <v>50.96</v>
      </c>
      <c r="G61" s="42">
        <v>103</v>
      </c>
      <c r="H61" s="13">
        <v>42.56</v>
      </c>
      <c r="I61" s="12">
        <v>77</v>
      </c>
      <c r="J61" s="50">
        <v>49.04</v>
      </c>
      <c r="K61" s="42">
        <v>30</v>
      </c>
      <c r="L61" s="24">
        <v>12.04</v>
      </c>
    </row>
    <row r="62" spans="1:12" s="3" customFormat="1" ht="9.75">
      <c r="A62" s="11">
        <v>46</v>
      </c>
      <c r="B62" s="34" t="s">
        <v>44</v>
      </c>
      <c r="C62" s="49">
        <v>58</v>
      </c>
      <c r="D62" s="13">
        <v>25.33</v>
      </c>
      <c r="E62" s="12">
        <v>62</v>
      </c>
      <c r="F62" s="50">
        <v>32.63</v>
      </c>
      <c r="G62" s="42">
        <v>162</v>
      </c>
      <c r="H62" s="13">
        <v>70.74</v>
      </c>
      <c r="I62" s="12">
        <v>128</v>
      </c>
      <c r="J62" s="50">
        <v>67.37</v>
      </c>
      <c r="K62" s="42">
        <v>9</v>
      </c>
      <c r="L62" s="24">
        <v>3.93</v>
      </c>
    </row>
    <row r="63" spans="1:12" s="3" customFormat="1" ht="9.75">
      <c r="A63" s="11">
        <v>47</v>
      </c>
      <c r="B63" s="34" t="s">
        <v>45</v>
      </c>
      <c r="C63" s="49">
        <v>54</v>
      </c>
      <c r="D63" s="13">
        <v>23.48</v>
      </c>
      <c r="E63" s="12">
        <v>58</v>
      </c>
      <c r="F63" s="50">
        <v>26.98</v>
      </c>
      <c r="G63" s="42">
        <v>170</v>
      </c>
      <c r="H63" s="13">
        <v>73.91</v>
      </c>
      <c r="I63" s="12">
        <v>157</v>
      </c>
      <c r="J63" s="50">
        <v>73.02</v>
      </c>
      <c r="K63" s="42">
        <v>6</v>
      </c>
      <c r="L63" s="24">
        <v>2.61</v>
      </c>
    </row>
    <row r="64" spans="1:12" s="32" customFormat="1" ht="9.75">
      <c r="A64" s="17"/>
      <c r="B64" s="37" t="s">
        <v>460</v>
      </c>
      <c r="C64" s="53">
        <f>SUM(C62:C63)</f>
        <v>112</v>
      </c>
      <c r="D64" s="19">
        <v>24.4</v>
      </c>
      <c r="E64" s="18">
        <f>SUM(E62:E63)</f>
        <v>120</v>
      </c>
      <c r="F64" s="54">
        <v>29.63</v>
      </c>
      <c r="G64" s="44">
        <f>SUM(G62:G63)</f>
        <v>332</v>
      </c>
      <c r="H64" s="19">
        <v>72.33</v>
      </c>
      <c r="I64" s="18">
        <f>SUM(I62:I63)</f>
        <v>285</v>
      </c>
      <c r="J64" s="54">
        <v>70.37</v>
      </c>
      <c r="K64" s="44">
        <f>SUM(K62:K63)</f>
        <v>15</v>
      </c>
      <c r="L64" s="26">
        <v>3.27</v>
      </c>
    </row>
    <row r="65" spans="1:12" s="3" customFormat="1" ht="9.75">
      <c r="A65" s="11">
        <v>48</v>
      </c>
      <c r="B65" s="34" t="s">
        <v>46</v>
      </c>
      <c r="C65" s="49">
        <v>166</v>
      </c>
      <c r="D65" s="13">
        <v>43.23</v>
      </c>
      <c r="E65" s="12">
        <v>152</v>
      </c>
      <c r="F65" s="50">
        <v>50.33</v>
      </c>
      <c r="G65" s="42">
        <v>178</v>
      </c>
      <c r="H65" s="13">
        <v>46.35</v>
      </c>
      <c r="I65" s="12">
        <v>150</v>
      </c>
      <c r="J65" s="50">
        <v>49.67</v>
      </c>
      <c r="K65" s="42">
        <v>40</v>
      </c>
      <c r="L65" s="24">
        <v>10.42</v>
      </c>
    </row>
    <row r="66" spans="1:12" s="6" customFormat="1" ht="9">
      <c r="A66" s="20"/>
      <c r="B66" s="39" t="s">
        <v>487</v>
      </c>
      <c r="C66" s="55">
        <f>+C50+C51+C54+C57+C60+C61+C64+C65</f>
        <v>1411</v>
      </c>
      <c r="D66" s="22">
        <f>AVERAGE(D65,D64,D60,D61,D57,D54,D50,D51)</f>
        <v>39.74</v>
      </c>
      <c r="E66" s="21">
        <f>+E50+E51+E54+E57+E60+E61+E64+E65</f>
        <v>1311</v>
      </c>
      <c r="F66" s="56">
        <f>AVERAGE(F65,F64,F60,F61,F57,F54,F50,F51)</f>
        <v>44.885000000000005</v>
      </c>
      <c r="G66" s="45">
        <f>+G50+G51+G54+G57+G60+G61+G64+G65</f>
        <v>1960</v>
      </c>
      <c r="H66" s="22">
        <f>AVERAGE(H65,H64,H60,H61,H57,H54,H50,H51)</f>
        <v>51.0525</v>
      </c>
      <c r="I66" s="21">
        <f>+I50+I51+I54+I57+I60+I61+I64+I65</f>
        <v>1722</v>
      </c>
      <c r="J66" s="56">
        <f>AVERAGE(J65,J64,J60,J61,J57,J54,J50,J51)</f>
        <v>55.114999999999995</v>
      </c>
      <c r="K66" s="45">
        <f>+K50+K51+K54+K57+K60+K61+K64+K65</f>
        <v>366</v>
      </c>
      <c r="L66" s="27">
        <f>AVERAGE(L65,L64,L60,L61,L57,L54,L50,L51)</f>
        <v>9.161249999999999</v>
      </c>
    </row>
    <row r="67" spans="1:12" s="3" customFormat="1" ht="9.75">
      <c r="A67" s="11">
        <v>49</v>
      </c>
      <c r="B67" s="34" t="s">
        <v>543</v>
      </c>
      <c r="C67" s="49">
        <v>233</v>
      </c>
      <c r="D67" s="13">
        <v>58.54</v>
      </c>
      <c r="E67" s="12">
        <v>179</v>
      </c>
      <c r="F67" s="50">
        <v>49.45</v>
      </c>
      <c r="G67" s="42">
        <v>153</v>
      </c>
      <c r="H67" s="13">
        <v>38.44</v>
      </c>
      <c r="I67" s="12">
        <v>183</v>
      </c>
      <c r="J67" s="50">
        <v>50.55</v>
      </c>
      <c r="K67" s="42">
        <v>12</v>
      </c>
      <c r="L67" s="24">
        <v>3.02</v>
      </c>
    </row>
    <row r="68" spans="1:12" s="3" customFormat="1" ht="9.75">
      <c r="A68" s="11">
        <v>50</v>
      </c>
      <c r="B68" s="34" t="s">
        <v>544</v>
      </c>
      <c r="C68" s="49">
        <v>219</v>
      </c>
      <c r="D68" s="13">
        <v>58.09</v>
      </c>
      <c r="E68" s="12">
        <v>190</v>
      </c>
      <c r="F68" s="50">
        <v>54.13</v>
      </c>
      <c r="G68" s="42">
        <v>136</v>
      </c>
      <c r="H68" s="13">
        <v>36.07</v>
      </c>
      <c r="I68" s="12">
        <v>161</v>
      </c>
      <c r="J68" s="50">
        <v>45.87</v>
      </c>
      <c r="K68" s="42">
        <v>22</v>
      </c>
      <c r="L68" s="24">
        <v>5.84</v>
      </c>
    </row>
    <row r="69" spans="1:12" s="3" customFormat="1" ht="9.75">
      <c r="A69" s="11">
        <v>51</v>
      </c>
      <c r="B69" s="34" t="s">
        <v>545</v>
      </c>
      <c r="C69" s="49">
        <v>220</v>
      </c>
      <c r="D69" s="13">
        <v>57.14</v>
      </c>
      <c r="E69" s="12">
        <v>170</v>
      </c>
      <c r="F69" s="50">
        <v>50</v>
      </c>
      <c r="G69" s="42">
        <v>152</v>
      </c>
      <c r="H69" s="13">
        <v>39.48</v>
      </c>
      <c r="I69" s="12">
        <v>170</v>
      </c>
      <c r="J69" s="50">
        <v>50</v>
      </c>
      <c r="K69" s="42">
        <v>13</v>
      </c>
      <c r="L69" s="24">
        <v>3.38</v>
      </c>
    </row>
    <row r="70" spans="1:12" s="3" customFormat="1" ht="9.75">
      <c r="A70" s="11">
        <v>52</v>
      </c>
      <c r="B70" s="34" t="s">
        <v>546</v>
      </c>
      <c r="C70" s="49">
        <v>209</v>
      </c>
      <c r="D70" s="13">
        <v>55.59</v>
      </c>
      <c r="E70" s="12">
        <v>167</v>
      </c>
      <c r="F70" s="50">
        <v>50.15</v>
      </c>
      <c r="G70" s="42">
        <v>153</v>
      </c>
      <c r="H70" s="13">
        <v>40.69</v>
      </c>
      <c r="I70" s="12">
        <v>166</v>
      </c>
      <c r="J70" s="50">
        <v>49.85</v>
      </c>
      <c r="K70" s="42">
        <v>14</v>
      </c>
      <c r="L70" s="24">
        <v>3.72</v>
      </c>
    </row>
    <row r="71" spans="1:12" s="32" customFormat="1" ht="9.75">
      <c r="A71" s="17"/>
      <c r="B71" s="37" t="s">
        <v>547</v>
      </c>
      <c r="C71" s="53">
        <f>SUM(C67:C70)</f>
        <v>881</v>
      </c>
      <c r="D71" s="19">
        <v>57.36</v>
      </c>
      <c r="E71" s="18">
        <f>SUM(E67:E70)</f>
        <v>706</v>
      </c>
      <c r="F71" s="54">
        <v>50.94</v>
      </c>
      <c r="G71" s="44">
        <f>SUM(G67:G70)</f>
        <v>594</v>
      </c>
      <c r="H71" s="19">
        <v>38.67</v>
      </c>
      <c r="I71" s="18">
        <f>SUM(I67:I70)</f>
        <v>680</v>
      </c>
      <c r="J71" s="54">
        <v>49.06</v>
      </c>
      <c r="K71" s="44">
        <f>SUM(K67:K70)</f>
        <v>61</v>
      </c>
      <c r="L71" s="26">
        <v>3.97</v>
      </c>
    </row>
    <row r="72" spans="1:12" s="3" customFormat="1" ht="9.75">
      <c r="A72" s="11">
        <v>53</v>
      </c>
      <c r="B72" s="34" t="s">
        <v>462</v>
      </c>
      <c r="C72" s="49">
        <v>177</v>
      </c>
      <c r="D72" s="13">
        <v>58.22</v>
      </c>
      <c r="E72" s="12">
        <v>146</v>
      </c>
      <c r="F72" s="50">
        <v>52.9</v>
      </c>
      <c r="G72" s="42">
        <v>120</v>
      </c>
      <c r="H72" s="13">
        <v>39.47</v>
      </c>
      <c r="I72" s="12">
        <v>130</v>
      </c>
      <c r="J72" s="50">
        <v>47.1</v>
      </c>
      <c r="K72" s="42">
        <v>7</v>
      </c>
      <c r="L72" s="24">
        <v>2.3</v>
      </c>
    </row>
    <row r="73" spans="1:12" s="3" customFormat="1" ht="9.75">
      <c r="A73" s="11">
        <v>54</v>
      </c>
      <c r="B73" s="34" t="s">
        <v>463</v>
      </c>
      <c r="C73" s="49">
        <v>182</v>
      </c>
      <c r="D73" s="13">
        <v>59.67</v>
      </c>
      <c r="E73" s="12">
        <v>158</v>
      </c>
      <c r="F73" s="50">
        <v>55.24</v>
      </c>
      <c r="G73" s="42">
        <v>116</v>
      </c>
      <c r="H73" s="13">
        <v>38.03</v>
      </c>
      <c r="I73" s="12">
        <v>128</v>
      </c>
      <c r="J73" s="50">
        <v>44.76</v>
      </c>
      <c r="K73" s="42">
        <v>7</v>
      </c>
      <c r="L73" s="24">
        <v>2.3</v>
      </c>
    </row>
    <row r="74" spans="1:12" s="32" customFormat="1" ht="9.75">
      <c r="A74" s="17"/>
      <c r="B74" s="37" t="s">
        <v>461</v>
      </c>
      <c r="C74" s="53">
        <f>SUM(C72:C73)</f>
        <v>359</v>
      </c>
      <c r="D74" s="19">
        <v>58.95</v>
      </c>
      <c r="E74" s="18">
        <f>SUM(E72:E73)</f>
        <v>304</v>
      </c>
      <c r="F74" s="54">
        <v>54.09</v>
      </c>
      <c r="G74" s="44">
        <f>SUM(G72:G73)</f>
        <v>236</v>
      </c>
      <c r="H74" s="19">
        <v>38.75</v>
      </c>
      <c r="I74" s="18">
        <f>SUM(I72:I73)</f>
        <v>258</v>
      </c>
      <c r="J74" s="54">
        <v>45.91</v>
      </c>
      <c r="K74" s="44">
        <f>SUM(K72:K73)</f>
        <v>14</v>
      </c>
      <c r="L74" s="26">
        <v>2.3</v>
      </c>
    </row>
    <row r="75" spans="1:12" s="3" customFormat="1" ht="9.75">
      <c r="A75" s="11">
        <v>55</v>
      </c>
      <c r="B75" s="34" t="s">
        <v>552</v>
      </c>
      <c r="C75" s="49">
        <v>228</v>
      </c>
      <c r="D75" s="13">
        <v>51.7</v>
      </c>
      <c r="E75" s="12">
        <v>187</v>
      </c>
      <c r="F75" s="50">
        <v>47.58</v>
      </c>
      <c r="G75" s="42">
        <v>186</v>
      </c>
      <c r="H75" s="13">
        <v>42.18</v>
      </c>
      <c r="I75" s="12">
        <v>206</v>
      </c>
      <c r="J75" s="50">
        <v>52.42</v>
      </c>
      <c r="K75" s="42">
        <v>27</v>
      </c>
      <c r="L75" s="24">
        <v>6.12</v>
      </c>
    </row>
    <row r="76" spans="1:12" s="3" customFormat="1" ht="9.75">
      <c r="A76" s="11">
        <v>56</v>
      </c>
      <c r="B76" s="34" t="s">
        <v>553</v>
      </c>
      <c r="C76" s="49">
        <v>233</v>
      </c>
      <c r="D76" s="13">
        <v>54.31</v>
      </c>
      <c r="E76" s="12">
        <v>239</v>
      </c>
      <c r="F76" s="50">
        <v>62.89</v>
      </c>
      <c r="G76" s="42">
        <v>173</v>
      </c>
      <c r="H76" s="13">
        <v>40.33</v>
      </c>
      <c r="I76" s="12">
        <v>141</v>
      </c>
      <c r="J76" s="50">
        <v>37.11</v>
      </c>
      <c r="K76" s="42">
        <v>23</v>
      </c>
      <c r="L76" s="24">
        <v>5.36</v>
      </c>
    </row>
    <row r="77" spans="1:12" s="32" customFormat="1" ht="9.75">
      <c r="A77" s="17"/>
      <c r="B77" s="37" t="s">
        <v>554</v>
      </c>
      <c r="C77" s="53">
        <f>SUM(C75:C76)</f>
        <v>461</v>
      </c>
      <c r="D77" s="19">
        <v>52.99</v>
      </c>
      <c r="E77" s="18">
        <f>SUM(E75:E76)</f>
        <v>426</v>
      </c>
      <c r="F77" s="54">
        <v>55.11</v>
      </c>
      <c r="G77" s="44">
        <f>SUM(G75:G76)</f>
        <v>359</v>
      </c>
      <c r="H77" s="19">
        <v>41.26</v>
      </c>
      <c r="I77" s="18">
        <f>SUM(I75:I76)</f>
        <v>347</v>
      </c>
      <c r="J77" s="54">
        <v>44.89</v>
      </c>
      <c r="K77" s="44">
        <f>SUM(K75:K76)</f>
        <v>50</v>
      </c>
      <c r="L77" s="26">
        <v>5.75</v>
      </c>
    </row>
    <row r="78" spans="1:12" s="3" customFormat="1" ht="9.75">
      <c r="A78" s="11">
        <v>57</v>
      </c>
      <c r="B78" s="34" t="s">
        <v>556</v>
      </c>
      <c r="C78" s="49">
        <v>153</v>
      </c>
      <c r="D78" s="13">
        <v>60.47</v>
      </c>
      <c r="E78" s="12">
        <v>149</v>
      </c>
      <c r="F78" s="50">
        <v>66.22</v>
      </c>
      <c r="G78" s="42">
        <v>77</v>
      </c>
      <c r="H78" s="13">
        <v>30.43</v>
      </c>
      <c r="I78" s="12">
        <v>76</v>
      </c>
      <c r="J78" s="50">
        <v>33.78</v>
      </c>
      <c r="K78" s="42">
        <v>23</v>
      </c>
      <c r="L78" s="24">
        <v>9.09</v>
      </c>
    </row>
    <row r="79" spans="1:12" s="3" customFormat="1" ht="9.75">
      <c r="A79" s="11">
        <v>58</v>
      </c>
      <c r="B79" s="34" t="s">
        <v>557</v>
      </c>
      <c r="C79" s="49">
        <v>163</v>
      </c>
      <c r="D79" s="13">
        <v>62.21</v>
      </c>
      <c r="E79" s="12">
        <v>161</v>
      </c>
      <c r="F79" s="50">
        <v>66.8</v>
      </c>
      <c r="G79" s="42">
        <v>88</v>
      </c>
      <c r="H79" s="13">
        <v>33.59</v>
      </c>
      <c r="I79" s="12">
        <v>80</v>
      </c>
      <c r="J79" s="50">
        <v>33.2</v>
      </c>
      <c r="K79" s="42">
        <v>11</v>
      </c>
      <c r="L79" s="24">
        <v>4.2</v>
      </c>
    </row>
    <row r="80" spans="1:12" s="32" customFormat="1" ht="9.75">
      <c r="A80" s="17"/>
      <c r="B80" s="37" t="s">
        <v>558</v>
      </c>
      <c r="C80" s="53">
        <f>SUM(C78:C79)</f>
        <v>316</v>
      </c>
      <c r="D80" s="19">
        <v>61.36</v>
      </c>
      <c r="E80" s="18">
        <f>SUM(E78:E79)</f>
        <v>310</v>
      </c>
      <c r="F80" s="54">
        <v>66.52</v>
      </c>
      <c r="G80" s="44">
        <f>SUM(G78:G79)</f>
        <v>165</v>
      </c>
      <c r="H80" s="19">
        <v>32.04</v>
      </c>
      <c r="I80" s="18">
        <f>SUM(I78:I79)</f>
        <v>156</v>
      </c>
      <c r="J80" s="54">
        <v>33.48</v>
      </c>
      <c r="K80" s="44">
        <f>SUM(K78:K79)</f>
        <v>34</v>
      </c>
      <c r="L80" s="26">
        <v>6.6</v>
      </c>
    </row>
    <row r="81" spans="1:12" s="6" customFormat="1" ht="9">
      <c r="A81" s="20"/>
      <c r="B81" s="39" t="s">
        <v>488</v>
      </c>
      <c r="C81" s="55">
        <f>+C71+C74+C77+C80</f>
        <v>2017</v>
      </c>
      <c r="D81" s="22">
        <f>AVERAGE(D80,D77,D74,D71)</f>
        <v>57.665000000000006</v>
      </c>
      <c r="E81" s="21">
        <f>+E71+E74+E77+E80</f>
        <v>1746</v>
      </c>
      <c r="F81" s="56">
        <f>AVERAGE(F80,F77,F74,F71)</f>
        <v>56.665</v>
      </c>
      <c r="G81" s="45">
        <f>+G71+G74+G77+G80</f>
        <v>1354</v>
      </c>
      <c r="H81" s="22">
        <f>AVERAGE(H80,H77,H74,H71)</f>
        <v>37.68</v>
      </c>
      <c r="I81" s="21">
        <f>+I71+I74+I77+I80</f>
        <v>1441</v>
      </c>
      <c r="J81" s="56">
        <f>AVERAGE(J80,J77,J74,J71)</f>
        <v>43.335</v>
      </c>
      <c r="K81" s="45">
        <f>+K71+K74+K77+K80</f>
        <v>159</v>
      </c>
      <c r="L81" s="27">
        <f>AVERAGE(L80,L77,L74,L71)</f>
        <v>4.654999999999999</v>
      </c>
    </row>
    <row r="82" spans="1:12" s="3" customFormat="1" ht="9.75">
      <c r="A82" s="11">
        <v>59</v>
      </c>
      <c r="B82" s="34" t="s">
        <v>48</v>
      </c>
      <c r="C82" s="49">
        <v>154</v>
      </c>
      <c r="D82" s="13">
        <v>34.38</v>
      </c>
      <c r="E82" s="12">
        <v>183</v>
      </c>
      <c r="F82" s="50">
        <v>52.14</v>
      </c>
      <c r="G82" s="42">
        <v>191</v>
      </c>
      <c r="H82" s="13">
        <v>42.63</v>
      </c>
      <c r="I82" s="12">
        <v>168</v>
      </c>
      <c r="J82" s="50">
        <v>47.86</v>
      </c>
      <c r="K82" s="42">
        <v>103</v>
      </c>
      <c r="L82" s="24">
        <v>22.99</v>
      </c>
    </row>
    <row r="83" spans="1:12" s="3" customFormat="1" ht="9.75">
      <c r="A83" s="11">
        <v>60</v>
      </c>
      <c r="B83" s="34" t="s">
        <v>49</v>
      </c>
      <c r="C83" s="49">
        <v>139</v>
      </c>
      <c r="D83" s="13">
        <v>50.73</v>
      </c>
      <c r="E83" s="12">
        <v>152</v>
      </c>
      <c r="F83" s="50">
        <v>62.55</v>
      </c>
      <c r="G83" s="42">
        <v>98</v>
      </c>
      <c r="H83" s="13">
        <v>35.77</v>
      </c>
      <c r="I83" s="12">
        <v>91</v>
      </c>
      <c r="J83" s="50">
        <v>37.45</v>
      </c>
      <c r="K83" s="42">
        <v>37</v>
      </c>
      <c r="L83" s="24">
        <v>13.5</v>
      </c>
    </row>
    <row r="84" spans="1:12" s="3" customFormat="1" ht="9.75">
      <c r="A84" s="11">
        <v>61</v>
      </c>
      <c r="B84" s="34" t="s">
        <v>50</v>
      </c>
      <c r="C84" s="49">
        <v>150</v>
      </c>
      <c r="D84" s="13">
        <v>60.73</v>
      </c>
      <c r="E84" s="12">
        <v>141</v>
      </c>
      <c r="F84" s="50">
        <v>62.39</v>
      </c>
      <c r="G84" s="42">
        <v>79</v>
      </c>
      <c r="H84" s="13">
        <v>31.98</v>
      </c>
      <c r="I84" s="12">
        <v>85</v>
      </c>
      <c r="J84" s="50">
        <v>37.61</v>
      </c>
      <c r="K84" s="42">
        <v>18</v>
      </c>
      <c r="L84" s="24">
        <v>7.29</v>
      </c>
    </row>
    <row r="85" spans="1:12" s="3" customFormat="1" ht="9.75">
      <c r="A85" s="11">
        <v>62</v>
      </c>
      <c r="B85" s="34" t="s">
        <v>51</v>
      </c>
      <c r="C85" s="49">
        <v>147</v>
      </c>
      <c r="D85" s="13">
        <v>54.04</v>
      </c>
      <c r="E85" s="12">
        <v>146</v>
      </c>
      <c r="F85" s="50">
        <v>64.04</v>
      </c>
      <c r="G85" s="42">
        <v>108</v>
      </c>
      <c r="H85" s="13">
        <v>39.71</v>
      </c>
      <c r="I85" s="12">
        <v>82</v>
      </c>
      <c r="J85" s="50">
        <v>35.96</v>
      </c>
      <c r="K85" s="42">
        <v>17</v>
      </c>
      <c r="L85" s="24">
        <v>6.25</v>
      </c>
    </row>
    <row r="86" spans="1:12" s="3" customFormat="1" ht="9.75">
      <c r="A86" s="11">
        <v>63</v>
      </c>
      <c r="B86" s="34" t="s">
        <v>52</v>
      </c>
      <c r="C86" s="49">
        <v>151</v>
      </c>
      <c r="D86" s="13">
        <v>52.8</v>
      </c>
      <c r="E86" s="12">
        <v>145</v>
      </c>
      <c r="F86" s="50">
        <v>59.43</v>
      </c>
      <c r="G86" s="42">
        <v>108</v>
      </c>
      <c r="H86" s="13">
        <v>37.76</v>
      </c>
      <c r="I86" s="12">
        <v>99</v>
      </c>
      <c r="J86" s="50">
        <v>40.57</v>
      </c>
      <c r="K86" s="42">
        <v>27</v>
      </c>
      <c r="L86" s="24">
        <v>9.44</v>
      </c>
    </row>
    <row r="87" spans="1:12" s="3" customFormat="1" ht="9.75">
      <c r="A87" s="11">
        <v>64</v>
      </c>
      <c r="B87" s="34" t="s">
        <v>53</v>
      </c>
      <c r="C87" s="49">
        <v>136</v>
      </c>
      <c r="D87" s="13">
        <v>43.87</v>
      </c>
      <c r="E87" s="12">
        <v>128</v>
      </c>
      <c r="F87" s="50">
        <v>49.04</v>
      </c>
      <c r="G87" s="42">
        <v>120</v>
      </c>
      <c r="H87" s="13">
        <v>38.71</v>
      </c>
      <c r="I87" s="12">
        <v>133</v>
      </c>
      <c r="J87" s="50">
        <v>50.96</v>
      </c>
      <c r="K87" s="42">
        <v>54</v>
      </c>
      <c r="L87" s="24">
        <v>17.42</v>
      </c>
    </row>
    <row r="88" spans="1:12" s="32" customFormat="1" ht="9.75">
      <c r="A88" s="17"/>
      <c r="B88" s="37" t="s">
        <v>464</v>
      </c>
      <c r="C88" s="53">
        <f>SUM(C83:C87)</f>
        <v>723</v>
      </c>
      <c r="D88" s="19">
        <v>52.05</v>
      </c>
      <c r="E88" s="18">
        <f>SUM(E83:E87)</f>
        <v>712</v>
      </c>
      <c r="F88" s="54">
        <v>59.23</v>
      </c>
      <c r="G88" s="44">
        <f>SUM(G83:G87)</f>
        <v>513</v>
      </c>
      <c r="H88" s="19">
        <v>36.93</v>
      </c>
      <c r="I88" s="18">
        <f>SUM(I83:I87)</f>
        <v>490</v>
      </c>
      <c r="J88" s="54">
        <v>40.77</v>
      </c>
      <c r="K88" s="44">
        <f>SUM(K83:K87)</f>
        <v>153</v>
      </c>
      <c r="L88" s="26">
        <v>11.02</v>
      </c>
    </row>
    <row r="89" spans="1:12" s="3" customFormat="1" ht="9.75">
      <c r="A89" s="11">
        <v>65</v>
      </c>
      <c r="B89" s="34" t="s">
        <v>54</v>
      </c>
      <c r="C89" s="49">
        <v>251</v>
      </c>
      <c r="D89" s="13">
        <v>68.21</v>
      </c>
      <c r="E89" s="12">
        <v>233</v>
      </c>
      <c r="F89" s="50">
        <v>74.68</v>
      </c>
      <c r="G89" s="42">
        <v>108</v>
      </c>
      <c r="H89" s="13">
        <v>29.35</v>
      </c>
      <c r="I89" s="12">
        <v>79</v>
      </c>
      <c r="J89" s="50">
        <v>25.32</v>
      </c>
      <c r="K89" s="42">
        <v>9</v>
      </c>
      <c r="L89" s="24">
        <v>2.45</v>
      </c>
    </row>
    <row r="90" spans="1:12" s="3" customFormat="1" ht="9.75">
      <c r="A90" s="11">
        <v>66</v>
      </c>
      <c r="B90" s="34" t="s">
        <v>55</v>
      </c>
      <c r="C90" s="49">
        <v>294</v>
      </c>
      <c r="D90" s="13">
        <v>74.24</v>
      </c>
      <c r="E90" s="12">
        <v>269</v>
      </c>
      <c r="F90" s="50">
        <v>75.14</v>
      </c>
      <c r="G90" s="42">
        <v>85</v>
      </c>
      <c r="H90" s="13">
        <v>21.46</v>
      </c>
      <c r="I90" s="12">
        <v>89</v>
      </c>
      <c r="J90" s="50">
        <v>24.86</v>
      </c>
      <c r="K90" s="42">
        <v>17</v>
      </c>
      <c r="L90" s="24">
        <v>4.29</v>
      </c>
    </row>
    <row r="91" spans="1:12" s="32" customFormat="1" ht="9.75">
      <c r="A91" s="17"/>
      <c r="B91" s="37" t="s">
        <v>465</v>
      </c>
      <c r="C91" s="53">
        <f>SUM(C89:C90)</f>
        <v>545</v>
      </c>
      <c r="D91" s="19">
        <v>71.34</v>
      </c>
      <c r="E91" s="18">
        <f>SUM(E89:E90)</f>
        <v>502</v>
      </c>
      <c r="F91" s="54">
        <v>74.93</v>
      </c>
      <c r="G91" s="44">
        <f>SUM(G89:G90)</f>
        <v>193</v>
      </c>
      <c r="H91" s="19">
        <v>25.26</v>
      </c>
      <c r="I91" s="18">
        <f>SUM(I89:I90)</f>
        <v>168</v>
      </c>
      <c r="J91" s="54">
        <v>25.07</v>
      </c>
      <c r="K91" s="44">
        <f>SUM(K89:K90)</f>
        <v>26</v>
      </c>
      <c r="L91" s="26">
        <v>3.4</v>
      </c>
    </row>
    <row r="92" spans="1:12" s="3" customFormat="1" ht="9.75">
      <c r="A92" s="11">
        <v>67</v>
      </c>
      <c r="B92" s="34" t="s">
        <v>56</v>
      </c>
      <c r="C92" s="49">
        <v>272</v>
      </c>
      <c r="D92" s="13">
        <v>59.26</v>
      </c>
      <c r="E92" s="12">
        <v>235</v>
      </c>
      <c r="F92" s="50">
        <v>59.95</v>
      </c>
      <c r="G92" s="42">
        <v>126</v>
      </c>
      <c r="H92" s="13">
        <v>27.45</v>
      </c>
      <c r="I92" s="12">
        <v>157</v>
      </c>
      <c r="J92" s="50">
        <v>40.05</v>
      </c>
      <c r="K92" s="42">
        <v>61</v>
      </c>
      <c r="L92" s="24">
        <v>13.29</v>
      </c>
    </row>
    <row r="93" spans="1:12" s="3" customFormat="1" ht="9.75">
      <c r="A93" s="11">
        <v>68</v>
      </c>
      <c r="B93" s="34" t="s">
        <v>57</v>
      </c>
      <c r="C93" s="49">
        <v>179</v>
      </c>
      <c r="D93" s="13">
        <v>47.23</v>
      </c>
      <c r="E93" s="12">
        <v>162</v>
      </c>
      <c r="F93" s="50">
        <v>54</v>
      </c>
      <c r="G93" s="42">
        <v>177</v>
      </c>
      <c r="H93" s="13">
        <v>46.7</v>
      </c>
      <c r="I93" s="12">
        <v>138</v>
      </c>
      <c r="J93" s="50">
        <v>46</v>
      </c>
      <c r="K93" s="42">
        <v>23</v>
      </c>
      <c r="L93" s="24">
        <v>6.07</v>
      </c>
    </row>
    <row r="94" spans="1:12" s="3" customFormat="1" ht="9.75">
      <c r="A94" s="11">
        <v>69</v>
      </c>
      <c r="B94" s="34" t="s">
        <v>58</v>
      </c>
      <c r="C94" s="49">
        <v>156</v>
      </c>
      <c r="D94" s="13">
        <v>51.66</v>
      </c>
      <c r="E94" s="12">
        <v>135</v>
      </c>
      <c r="F94" s="50">
        <v>58.7</v>
      </c>
      <c r="G94" s="42">
        <v>125</v>
      </c>
      <c r="H94" s="13">
        <v>41.39</v>
      </c>
      <c r="I94" s="12">
        <v>95</v>
      </c>
      <c r="J94" s="50">
        <v>41.3</v>
      </c>
      <c r="K94" s="42">
        <v>21</v>
      </c>
      <c r="L94" s="24">
        <v>6.95</v>
      </c>
    </row>
    <row r="95" spans="1:12" s="3" customFormat="1" ht="9.75">
      <c r="A95" s="11">
        <v>70</v>
      </c>
      <c r="B95" s="34" t="s">
        <v>59</v>
      </c>
      <c r="C95" s="49">
        <v>189</v>
      </c>
      <c r="D95" s="13">
        <v>57.1</v>
      </c>
      <c r="E95" s="12">
        <v>166</v>
      </c>
      <c r="F95" s="50">
        <v>61.03</v>
      </c>
      <c r="G95" s="42">
        <v>135</v>
      </c>
      <c r="H95" s="13">
        <v>40.79</v>
      </c>
      <c r="I95" s="12">
        <v>106</v>
      </c>
      <c r="J95" s="50">
        <v>38.97</v>
      </c>
      <c r="K95" s="42">
        <v>7</v>
      </c>
      <c r="L95" s="24">
        <v>2.11</v>
      </c>
    </row>
    <row r="96" spans="1:12" s="32" customFormat="1" ht="9.75">
      <c r="A96" s="17"/>
      <c r="B96" s="37" t="s">
        <v>466</v>
      </c>
      <c r="C96" s="53">
        <f>SUM(C93:C95)</f>
        <v>524</v>
      </c>
      <c r="D96" s="19">
        <v>51.78</v>
      </c>
      <c r="E96" s="18">
        <f>SUM(E93:E95)</f>
        <v>463</v>
      </c>
      <c r="F96" s="54">
        <v>57.73</v>
      </c>
      <c r="G96" s="44">
        <f>SUM(G93:G95)</f>
        <v>437</v>
      </c>
      <c r="H96" s="19">
        <v>43.18</v>
      </c>
      <c r="I96" s="18">
        <f>SUM(I93:I95)</f>
        <v>339</v>
      </c>
      <c r="J96" s="54">
        <v>42.27</v>
      </c>
      <c r="K96" s="44">
        <f>SUM(K93:K95)</f>
        <v>51</v>
      </c>
      <c r="L96" s="26">
        <v>5.04</v>
      </c>
    </row>
    <row r="97" spans="1:12" s="3" customFormat="1" ht="9.75">
      <c r="A97" s="11">
        <v>71</v>
      </c>
      <c r="B97" s="34" t="s">
        <v>60</v>
      </c>
      <c r="C97" s="49">
        <v>177</v>
      </c>
      <c r="D97" s="13">
        <v>64.82</v>
      </c>
      <c r="E97" s="12">
        <v>170</v>
      </c>
      <c r="F97" s="50">
        <v>75.89</v>
      </c>
      <c r="G97" s="42">
        <v>54</v>
      </c>
      <c r="H97" s="13">
        <v>20.69</v>
      </c>
      <c r="I97" s="12">
        <v>54</v>
      </c>
      <c r="J97" s="50">
        <v>24.11</v>
      </c>
      <c r="K97" s="42">
        <v>30</v>
      </c>
      <c r="L97" s="24">
        <v>11.49</v>
      </c>
    </row>
    <row r="98" spans="1:12" s="3" customFormat="1" ht="9.75">
      <c r="A98" s="11">
        <v>72</v>
      </c>
      <c r="B98" s="34" t="s">
        <v>61</v>
      </c>
      <c r="C98" s="49">
        <v>154</v>
      </c>
      <c r="D98" s="13">
        <v>66.96</v>
      </c>
      <c r="E98" s="12">
        <v>138</v>
      </c>
      <c r="F98" s="50">
        <v>75.82</v>
      </c>
      <c r="G98" s="42">
        <v>54</v>
      </c>
      <c r="H98" s="13">
        <v>23.48</v>
      </c>
      <c r="I98" s="12">
        <v>44</v>
      </c>
      <c r="J98" s="50">
        <v>24.18</v>
      </c>
      <c r="K98" s="42">
        <v>22</v>
      </c>
      <c r="L98" s="24">
        <v>9.57</v>
      </c>
    </row>
    <row r="99" spans="1:12" s="32" customFormat="1" ht="9.75">
      <c r="A99" s="17"/>
      <c r="B99" s="37" t="s">
        <v>467</v>
      </c>
      <c r="C99" s="53">
        <f>SUM(C97:C98)</f>
        <v>331</v>
      </c>
      <c r="D99" s="19">
        <v>67.41</v>
      </c>
      <c r="E99" s="18">
        <f>SUM(E97:E98)</f>
        <v>308</v>
      </c>
      <c r="F99" s="54">
        <v>75.86</v>
      </c>
      <c r="G99" s="44">
        <f>SUM(G97:G98)</f>
        <v>108</v>
      </c>
      <c r="H99" s="19">
        <v>22</v>
      </c>
      <c r="I99" s="18">
        <f>SUM(I97:I98)</f>
        <v>98</v>
      </c>
      <c r="J99" s="54">
        <v>24.14</v>
      </c>
      <c r="K99" s="44">
        <f>SUM(K97:K98)</f>
        <v>52</v>
      </c>
      <c r="L99" s="26">
        <v>10.59</v>
      </c>
    </row>
    <row r="100" spans="1:12" s="3" customFormat="1" ht="9.75">
      <c r="A100" s="11">
        <v>73</v>
      </c>
      <c r="B100" s="34" t="s">
        <v>539</v>
      </c>
      <c r="C100" s="49">
        <v>86</v>
      </c>
      <c r="D100" s="13">
        <v>40.76</v>
      </c>
      <c r="E100" s="12">
        <v>90</v>
      </c>
      <c r="F100" s="50">
        <v>50.28</v>
      </c>
      <c r="G100" s="42">
        <v>109</v>
      </c>
      <c r="H100" s="13">
        <v>51.66</v>
      </c>
      <c r="I100" s="12">
        <v>89</v>
      </c>
      <c r="J100" s="50">
        <v>49.72</v>
      </c>
      <c r="K100" s="42">
        <v>16</v>
      </c>
      <c r="L100" s="24">
        <v>7.58</v>
      </c>
    </row>
    <row r="101" spans="1:12" s="3" customFormat="1" ht="9.75">
      <c r="A101" s="11">
        <v>74</v>
      </c>
      <c r="B101" s="34" t="s">
        <v>439</v>
      </c>
      <c r="C101" s="49">
        <v>131</v>
      </c>
      <c r="D101" s="13">
        <v>53.47</v>
      </c>
      <c r="E101" s="12">
        <v>113</v>
      </c>
      <c r="F101" s="50">
        <v>57.36</v>
      </c>
      <c r="G101" s="42">
        <v>103</v>
      </c>
      <c r="H101" s="13">
        <v>42.04</v>
      </c>
      <c r="I101" s="12">
        <v>84</v>
      </c>
      <c r="J101" s="50">
        <v>42.64</v>
      </c>
      <c r="K101" s="42">
        <v>11</v>
      </c>
      <c r="L101" s="24">
        <v>4.49</v>
      </c>
    </row>
    <row r="102" spans="1:12" s="3" customFormat="1" ht="9.75">
      <c r="A102" s="11">
        <v>75</v>
      </c>
      <c r="B102" s="34" t="s">
        <v>62</v>
      </c>
      <c r="C102" s="49">
        <v>126</v>
      </c>
      <c r="D102" s="13">
        <v>52.5</v>
      </c>
      <c r="E102" s="12">
        <v>117</v>
      </c>
      <c r="F102" s="50">
        <v>60.94</v>
      </c>
      <c r="G102" s="42">
        <v>105</v>
      </c>
      <c r="H102" s="13">
        <v>43.75</v>
      </c>
      <c r="I102" s="12">
        <v>75</v>
      </c>
      <c r="J102" s="50">
        <v>39.06</v>
      </c>
      <c r="K102" s="42">
        <v>9</v>
      </c>
      <c r="L102" s="24">
        <v>3.75</v>
      </c>
    </row>
    <row r="103" spans="1:12" s="32" customFormat="1" ht="9.75">
      <c r="A103" s="17"/>
      <c r="B103" s="37" t="s">
        <v>468</v>
      </c>
      <c r="C103" s="53">
        <f>SUM(C101:C102)</f>
        <v>257</v>
      </c>
      <c r="D103" s="19">
        <v>52.99</v>
      </c>
      <c r="E103" s="18">
        <f>SUM(E101:E102)</f>
        <v>230</v>
      </c>
      <c r="F103" s="54">
        <v>59.13</v>
      </c>
      <c r="G103" s="44">
        <f>SUM(G101:G102)</f>
        <v>208</v>
      </c>
      <c r="H103" s="19">
        <v>42.89</v>
      </c>
      <c r="I103" s="18">
        <f>SUM(I101:I102)</f>
        <v>159</v>
      </c>
      <c r="J103" s="54">
        <v>40.87</v>
      </c>
      <c r="K103" s="44">
        <f>SUM(K101:K102)</f>
        <v>20</v>
      </c>
      <c r="L103" s="26">
        <v>4.12</v>
      </c>
    </row>
    <row r="104" spans="1:12" s="6" customFormat="1" ht="9">
      <c r="A104" s="20"/>
      <c r="B104" s="39" t="s">
        <v>489</v>
      </c>
      <c r="C104" s="55">
        <f>+C82+C88+C91+C92+C96+C99+C100+C103</f>
        <v>2892</v>
      </c>
      <c r="D104" s="22">
        <f>AVERAGE(D103,D100,D99,D96,D92,D91,D88,D82)</f>
        <v>53.746249999999996</v>
      </c>
      <c r="E104" s="21">
        <f>+E82+E88+E91+E92+E96+E99+E100+E103</f>
        <v>2723</v>
      </c>
      <c r="F104" s="56">
        <f>AVERAGE(F103,F100,F99,F96,F92,F91,F88,F82)</f>
        <v>61.15625</v>
      </c>
      <c r="G104" s="45">
        <f>+G82+G88+G91+G92+G96+G99+G100+G103</f>
        <v>1885</v>
      </c>
      <c r="H104" s="22">
        <f>AVERAGE(H103,H100,H99,H96,H92,H91,H88,H82)</f>
        <v>36.5</v>
      </c>
      <c r="I104" s="21">
        <f>+I82+I88+I91+I92+I96+I99+I100+I103</f>
        <v>1668</v>
      </c>
      <c r="J104" s="56">
        <f>AVERAGE(J103,J100,J99,J96,J92,J91,J88,J82)</f>
        <v>38.84375</v>
      </c>
      <c r="K104" s="45">
        <f>+K82+K88+K91+K92+K96+K99+K100+K103</f>
        <v>482</v>
      </c>
      <c r="L104" s="27">
        <f>AVERAGE(L103,L100,L99,L96,L92,L91,L88,L82)</f>
        <v>9.753749999999998</v>
      </c>
    </row>
    <row r="105" spans="1:12" s="3" customFormat="1" ht="9.75">
      <c r="A105" s="11">
        <v>76</v>
      </c>
      <c r="B105" s="34" t="s">
        <v>63</v>
      </c>
      <c r="C105" s="49">
        <v>159</v>
      </c>
      <c r="D105" s="13">
        <v>51.79</v>
      </c>
      <c r="E105" s="12">
        <v>165</v>
      </c>
      <c r="F105" s="50">
        <v>55.74</v>
      </c>
      <c r="G105" s="42">
        <v>139</v>
      </c>
      <c r="H105" s="13">
        <v>45.28</v>
      </c>
      <c r="I105" s="12">
        <v>131</v>
      </c>
      <c r="J105" s="50">
        <v>44.26</v>
      </c>
      <c r="K105" s="42">
        <v>9</v>
      </c>
      <c r="L105" s="24">
        <v>2.93</v>
      </c>
    </row>
    <row r="106" spans="1:12" s="3" customFormat="1" ht="9.75">
      <c r="A106" s="11">
        <v>77</v>
      </c>
      <c r="B106" s="34" t="s">
        <v>64</v>
      </c>
      <c r="C106" s="49">
        <v>212</v>
      </c>
      <c r="D106" s="13">
        <v>49.42</v>
      </c>
      <c r="E106" s="12">
        <v>209</v>
      </c>
      <c r="F106" s="50">
        <v>52.64</v>
      </c>
      <c r="G106" s="42">
        <v>204</v>
      </c>
      <c r="H106" s="13">
        <v>47.55</v>
      </c>
      <c r="I106" s="12">
        <v>188</v>
      </c>
      <c r="J106" s="50">
        <v>47.36</v>
      </c>
      <c r="K106" s="42">
        <v>13</v>
      </c>
      <c r="L106" s="24">
        <v>3.03</v>
      </c>
    </row>
    <row r="107" spans="1:12" s="3" customFormat="1" ht="9.75">
      <c r="A107" s="11">
        <v>78</v>
      </c>
      <c r="B107" s="34" t="s">
        <v>65</v>
      </c>
      <c r="C107" s="49">
        <v>48</v>
      </c>
      <c r="D107" s="13">
        <v>28.74</v>
      </c>
      <c r="E107" s="12">
        <v>49</v>
      </c>
      <c r="F107" s="50">
        <v>31.82</v>
      </c>
      <c r="G107" s="42">
        <v>116</v>
      </c>
      <c r="H107" s="13">
        <v>69.46</v>
      </c>
      <c r="I107" s="12">
        <v>105</v>
      </c>
      <c r="J107" s="50">
        <v>68.18</v>
      </c>
      <c r="K107" s="42">
        <v>3</v>
      </c>
      <c r="L107" s="24">
        <v>1.8</v>
      </c>
    </row>
    <row r="108" spans="1:12" s="3" customFormat="1" ht="9.75">
      <c r="A108" s="11">
        <v>79</v>
      </c>
      <c r="B108" s="34" t="s">
        <v>66</v>
      </c>
      <c r="C108" s="49">
        <v>140</v>
      </c>
      <c r="D108" s="13">
        <v>48.44</v>
      </c>
      <c r="E108" s="12">
        <v>124</v>
      </c>
      <c r="F108" s="50">
        <v>50.61</v>
      </c>
      <c r="G108" s="42">
        <v>145</v>
      </c>
      <c r="H108" s="13">
        <v>50.17</v>
      </c>
      <c r="I108" s="12">
        <v>121</v>
      </c>
      <c r="J108" s="50">
        <v>49.39</v>
      </c>
      <c r="K108" s="42">
        <v>4</v>
      </c>
      <c r="L108" s="24">
        <v>1.38</v>
      </c>
    </row>
    <row r="109" spans="1:12" s="3" customFormat="1" ht="9.75">
      <c r="A109" s="11">
        <v>80</v>
      </c>
      <c r="B109" s="34" t="s">
        <v>67</v>
      </c>
      <c r="C109" s="49">
        <v>164</v>
      </c>
      <c r="D109" s="13">
        <v>48.96</v>
      </c>
      <c r="E109" s="12">
        <v>185</v>
      </c>
      <c r="F109" s="50">
        <v>59.87</v>
      </c>
      <c r="G109" s="42">
        <v>154</v>
      </c>
      <c r="H109" s="13">
        <v>45.97</v>
      </c>
      <c r="I109" s="12">
        <v>124</v>
      </c>
      <c r="J109" s="50">
        <v>40.13</v>
      </c>
      <c r="K109" s="42">
        <v>17</v>
      </c>
      <c r="L109" s="24">
        <v>5.07</v>
      </c>
    </row>
    <row r="110" spans="1:12" s="3" customFormat="1" ht="9.75">
      <c r="A110" s="11">
        <v>81</v>
      </c>
      <c r="B110" s="34" t="s">
        <v>68</v>
      </c>
      <c r="C110" s="49">
        <v>145</v>
      </c>
      <c r="D110" s="13">
        <v>45.03</v>
      </c>
      <c r="E110" s="12">
        <v>161</v>
      </c>
      <c r="F110" s="50">
        <v>54.58</v>
      </c>
      <c r="G110" s="42">
        <v>165</v>
      </c>
      <c r="H110" s="13">
        <v>51.24</v>
      </c>
      <c r="I110" s="12">
        <v>134</v>
      </c>
      <c r="J110" s="50">
        <v>45.42</v>
      </c>
      <c r="K110" s="42">
        <v>12</v>
      </c>
      <c r="L110" s="24">
        <v>3.73</v>
      </c>
    </row>
    <row r="111" spans="1:12" s="32" customFormat="1" ht="9.75">
      <c r="A111" s="17"/>
      <c r="B111" s="37" t="s">
        <v>469</v>
      </c>
      <c r="C111" s="53">
        <f>SUM(C109:C110)</f>
        <v>309</v>
      </c>
      <c r="D111" s="19">
        <v>47.03</v>
      </c>
      <c r="E111" s="18">
        <f>SUM(E109:E110)</f>
        <v>346</v>
      </c>
      <c r="F111" s="54">
        <v>57.28</v>
      </c>
      <c r="G111" s="44">
        <f>SUM(G109:G110)</f>
        <v>319</v>
      </c>
      <c r="H111" s="19">
        <v>48.55</v>
      </c>
      <c r="I111" s="18">
        <f>SUM(I109:I110)</f>
        <v>258</v>
      </c>
      <c r="J111" s="54">
        <v>42.72</v>
      </c>
      <c r="K111" s="44">
        <f>SUM(K109:K110)</f>
        <v>29</v>
      </c>
      <c r="L111" s="26">
        <v>4.41</v>
      </c>
    </row>
    <row r="112" spans="1:12" s="3" customFormat="1" ht="9.75">
      <c r="A112" s="11">
        <v>82</v>
      </c>
      <c r="B112" s="34" t="s">
        <v>69</v>
      </c>
      <c r="C112" s="49">
        <v>142</v>
      </c>
      <c r="D112" s="13">
        <v>43.96</v>
      </c>
      <c r="E112" s="12">
        <v>114</v>
      </c>
      <c r="F112" s="50">
        <v>38.51</v>
      </c>
      <c r="G112" s="42">
        <v>152</v>
      </c>
      <c r="H112" s="13">
        <v>47.06</v>
      </c>
      <c r="I112" s="12">
        <v>182</v>
      </c>
      <c r="J112" s="50">
        <v>61.49</v>
      </c>
      <c r="K112" s="42">
        <v>29</v>
      </c>
      <c r="L112" s="24">
        <v>8.98</v>
      </c>
    </row>
    <row r="113" spans="1:12" s="3" customFormat="1" ht="9.75">
      <c r="A113" s="11">
        <v>83</v>
      </c>
      <c r="B113" s="34" t="s">
        <v>70</v>
      </c>
      <c r="C113" s="49">
        <v>136</v>
      </c>
      <c r="D113" s="13">
        <v>44.74</v>
      </c>
      <c r="E113" s="12">
        <v>115</v>
      </c>
      <c r="F113" s="50">
        <v>41.97</v>
      </c>
      <c r="G113" s="42">
        <v>148</v>
      </c>
      <c r="H113" s="13">
        <v>48.68</v>
      </c>
      <c r="I113" s="12">
        <v>159</v>
      </c>
      <c r="J113" s="50">
        <v>58.03</v>
      </c>
      <c r="K113" s="42">
        <v>20</v>
      </c>
      <c r="L113" s="24">
        <v>6.58</v>
      </c>
    </row>
    <row r="114" spans="1:12" s="32" customFormat="1" ht="9.75">
      <c r="A114" s="17"/>
      <c r="B114" s="37" t="s">
        <v>470</v>
      </c>
      <c r="C114" s="53">
        <f>SUM(C112:C113)</f>
        <v>278</v>
      </c>
      <c r="D114" s="19">
        <v>44.34</v>
      </c>
      <c r="E114" s="18">
        <f>SUM(E112:E113)</f>
        <v>229</v>
      </c>
      <c r="F114" s="54">
        <v>40.18</v>
      </c>
      <c r="G114" s="44">
        <f>SUM(G112:G113)</f>
        <v>300</v>
      </c>
      <c r="H114" s="19">
        <v>47.85</v>
      </c>
      <c r="I114" s="18">
        <f>SUM(I112:I113)</f>
        <v>341</v>
      </c>
      <c r="J114" s="54">
        <v>59.82</v>
      </c>
      <c r="K114" s="44">
        <f>SUM(K112:K113)</f>
        <v>49</v>
      </c>
      <c r="L114" s="26">
        <v>7.81</v>
      </c>
    </row>
    <row r="115" spans="1:12" s="3" customFormat="1" ht="9.75">
      <c r="A115" s="11">
        <v>84</v>
      </c>
      <c r="B115" s="34" t="s">
        <v>71</v>
      </c>
      <c r="C115" s="49">
        <v>146</v>
      </c>
      <c r="D115" s="13">
        <v>52.9</v>
      </c>
      <c r="E115" s="12">
        <v>131</v>
      </c>
      <c r="F115" s="50">
        <v>51.78</v>
      </c>
      <c r="G115" s="42">
        <v>100</v>
      </c>
      <c r="H115" s="13">
        <v>36.23</v>
      </c>
      <c r="I115" s="12">
        <v>122</v>
      </c>
      <c r="J115" s="50">
        <v>48.22</v>
      </c>
      <c r="K115" s="42">
        <v>30</v>
      </c>
      <c r="L115" s="24">
        <v>10.87</v>
      </c>
    </row>
    <row r="116" spans="1:12" s="3" customFormat="1" ht="9.75">
      <c r="A116" s="11">
        <v>85</v>
      </c>
      <c r="B116" s="34" t="s">
        <v>72</v>
      </c>
      <c r="C116" s="49">
        <v>221</v>
      </c>
      <c r="D116" s="13">
        <v>56.67</v>
      </c>
      <c r="E116" s="12">
        <v>208</v>
      </c>
      <c r="F116" s="50">
        <v>59.6</v>
      </c>
      <c r="G116" s="42">
        <v>155</v>
      </c>
      <c r="H116" s="13">
        <v>39.74</v>
      </c>
      <c r="I116" s="12">
        <v>141</v>
      </c>
      <c r="J116" s="50">
        <v>40.4</v>
      </c>
      <c r="K116" s="42">
        <v>14</v>
      </c>
      <c r="L116" s="24">
        <v>3.59</v>
      </c>
    </row>
    <row r="117" spans="1:12" s="3" customFormat="1" ht="9.75">
      <c r="A117" s="11">
        <v>86</v>
      </c>
      <c r="B117" s="34" t="s">
        <v>73</v>
      </c>
      <c r="C117" s="49">
        <v>122</v>
      </c>
      <c r="D117" s="13">
        <v>37.77</v>
      </c>
      <c r="E117" s="12">
        <v>130</v>
      </c>
      <c r="F117" s="50">
        <v>44.98</v>
      </c>
      <c r="G117" s="42">
        <v>185</v>
      </c>
      <c r="H117" s="13">
        <v>57.28</v>
      </c>
      <c r="I117" s="12">
        <v>159</v>
      </c>
      <c r="J117" s="50">
        <v>55.02</v>
      </c>
      <c r="K117" s="42">
        <v>16</v>
      </c>
      <c r="L117" s="24">
        <v>4.95</v>
      </c>
    </row>
    <row r="118" spans="1:12" s="3" customFormat="1" ht="9.75">
      <c r="A118" s="11">
        <v>87</v>
      </c>
      <c r="B118" s="34" t="s">
        <v>74</v>
      </c>
      <c r="C118" s="49">
        <v>109</v>
      </c>
      <c r="D118" s="13">
        <v>36.7</v>
      </c>
      <c r="E118" s="12">
        <v>111</v>
      </c>
      <c r="F118" s="50">
        <v>43.87</v>
      </c>
      <c r="G118" s="42">
        <v>174</v>
      </c>
      <c r="H118" s="13">
        <v>58.59</v>
      </c>
      <c r="I118" s="12">
        <v>142</v>
      </c>
      <c r="J118" s="50">
        <v>56.13</v>
      </c>
      <c r="K118" s="42">
        <v>14</v>
      </c>
      <c r="L118" s="24">
        <v>4.71</v>
      </c>
    </row>
    <row r="119" spans="1:12" s="32" customFormat="1" ht="9.75">
      <c r="A119" s="17"/>
      <c r="B119" s="37" t="s">
        <v>471</v>
      </c>
      <c r="C119" s="53">
        <f>SUM(C117:C118)</f>
        <v>231</v>
      </c>
      <c r="D119" s="19">
        <v>37.26</v>
      </c>
      <c r="E119" s="18">
        <f>SUM(E117:E118)</f>
        <v>241</v>
      </c>
      <c r="F119" s="54">
        <v>44.46</v>
      </c>
      <c r="G119" s="44">
        <f>SUM(G117:G118)</f>
        <v>359</v>
      </c>
      <c r="H119" s="19">
        <v>57.9</v>
      </c>
      <c r="I119" s="18">
        <f>SUM(I117:I118)</f>
        <v>301</v>
      </c>
      <c r="J119" s="54">
        <v>55.54</v>
      </c>
      <c r="K119" s="44">
        <f>SUM(K117:K118)</f>
        <v>30</v>
      </c>
      <c r="L119" s="26">
        <v>4.84</v>
      </c>
    </row>
    <row r="120" spans="1:12" s="3" customFormat="1" ht="9.75">
      <c r="A120" s="11">
        <v>88</v>
      </c>
      <c r="B120" s="34" t="s">
        <v>75</v>
      </c>
      <c r="C120" s="49">
        <v>182</v>
      </c>
      <c r="D120" s="13">
        <v>54.65</v>
      </c>
      <c r="E120" s="12">
        <v>157</v>
      </c>
      <c r="F120" s="50">
        <v>53.58</v>
      </c>
      <c r="G120" s="42">
        <v>140</v>
      </c>
      <c r="H120" s="13">
        <v>42.04</v>
      </c>
      <c r="I120" s="12">
        <v>136</v>
      </c>
      <c r="J120" s="50">
        <v>46.42</v>
      </c>
      <c r="K120" s="42">
        <v>11</v>
      </c>
      <c r="L120" s="24">
        <v>3.3</v>
      </c>
    </row>
    <row r="121" spans="1:12" s="3" customFormat="1" ht="9.75">
      <c r="A121" s="11">
        <v>89</v>
      </c>
      <c r="B121" s="34" t="s">
        <v>76</v>
      </c>
      <c r="C121" s="49">
        <v>163</v>
      </c>
      <c r="D121" s="13">
        <v>51.42</v>
      </c>
      <c r="E121" s="12">
        <v>143</v>
      </c>
      <c r="F121" s="50">
        <v>50.71</v>
      </c>
      <c r="G121" s="42">
        <v>146</v>
      </c>
      <c r="H121" s="13">
        <v>46.06</v>
      </c>
      <c r="I121" s="12">
        <v>139</v>
      </c>
      <c r="J121" s="50">
        <v>49.29</v>
      </c>
      <c r="K121" s="42">
        <v>8</v>
      </c>
      <c r="L121" s="24">
        <v>2.52</v>
      </c>
    </row>
    <row r="122" spans="1:12" s="32" customFormat="1" ht="9.75">
      <c r="A122" s="17"/>
      <c r="B122" s="37" t="s">
        <v>472</v>
      </c>
      <c r="C122" s="53">
        <f>SUM(C120:C121)</f>
        <v>345</v>
      </c>
      <c r="D122" s="19">
        <v>53.08</v>
      </c>
      <c r="E122" s="18">
        <f>SUM(E120:E121)</f>
        <v>300</v>
      </c>
      <c r="F122" s="54">
        <v>52.17</v>
      </c>
      <c r="G122" s="44">
        <f>SUM(G120:G121)</f>
        <v>286</v>
      </c>
      <c r="H122" s="19">
        <v>44</v>
      </c>
      <c r="I122" s="18">
        <f>SUM(I120:I121)</f>
        <v>275</v>
      </c>
      <c r="J122" s="54">
        <v>47.83</v>
      </c>
      <c r="K122" s="44">
        <f>SUM(K120:K121)</f>
        <v>19</v>
      </c>
      <c r="L122" s="26">
        <v>2.92</v>
      </c>
    </row>
    <row r="123" spans="1:12" s="3" customFormat="1" ht="9.75">
      <c r="A123" s="11">
        <v>90</v>
      </c>
      <c r="B123" s="34" t="s">
        <v>77</v>
      </c>
      <c r="C123" s="49">
        <v>179</v>
      </c>
      <c r="D123" s="13">
        <v>41.63</v>
      </c>
      <c r="E123" s="12">
        <v>179</v>
      </c>
      <c r="F123" s="50">
        <v>45.66</v>
      </c>
      <c r="G123" s="42">
        <v>225</v>
      </c>
      <c r="H123" s="13">
        <v>52.33</v>
      </c>
      <c r="I123" s="12">
        <v>213</v>
      </c>
      <c r="J123" s="50">
        <v>54.34</v>
      </c>
      <c r="K123" s="42">
        <v>26</v>
      </c>
      <c r="L123" s="24">
        <v>6.05</v>
      </c>
    </row>
    <row r="124" spans="1:12" s="3" customFormat="1" ht="9.75">
      <c r="A124" s="11">
        <v>91</v>
      </c>
      <c r="B124" s="34" t="s">
        <v>78</v>
      </c>
      <c r="C124" s="49">
        <v>183</v>
      </c>
      <c r="D124" s="13">
        <v>55.62</v>
      </c>
      <c r="E124" s="12">
        <v>182</v>
      </c>
      <c r="F124" s="50">
        <v>59.87</v>
      </c>
      <c r="G124" s="42">
        <v>140</v>
      </c>
      <c r="H124" s="13">
        <v>42.55</v>
      </c>
      <c r="I124" s="12">
        <v>122</v>
      </c>
      <c r="J124" s="50">
        <v>40.13</v>
      </c>
      <c r="K124" s="42">
        <v>6</v>
      </c>
      <c r="L124" s="24">
        <v>1.82</v>
      </c>
    </row>
    <row r="125" spans="1:12" s="3" customFormat="1" ht="9.75">
      <c r="A125" s="11">
        <v>92</v>
      </c>
      <c r="B125" s="34" t="s">
        <v>79</v>
      </c>
      <c r="C125" s="49">
        <v>180</v>
      </c>
      <c r="D125" s="13">
        <v>43.69</v>
      </c>
      <c r="E125" s="12">
        <v>173</v>
      </c>
      <c r="F125" s="50">
        <v>51.03</v>
      </c>
      <c r="G125" s="42">
        <v>209</v>
      </c>
      <c r="H125" s="13">
        <v>50.73</v>
      </c>
      <c r="I125" s="12">
        <v>166</v>
      </c>
      <c r="J125" s="50">
        <v>48.97</v>
      </c>
      <c r="K125" s="42">
        <v>23</v>
      </c>
      <c r="L125" s="24">
        <v>5.58</v>
      </c>
    </row>
    <row r="126" spans="1:12" s="3" customFormat="1" ht="9.75">
      <c r="A126" s="11">
        <v>93</v>
      </c>
      <c r="B126" s="34" t="s">
        <v>80</v>
      </c>
      <c r="C126" s="49">
        <v>164</v>
      </c>
      <c r="D126" s="13">
        <v>41.21</v>
      </c>
      <c r="E126" s="12">
        <v>152</v>
      </c>
      <c r="F126" s="50">
        <v>44.44</v>
      </c>
      <c r="G126" s="42">
        <v>218</v>
      </c>
      <c r="H126" s="13">
        <v>54.77</v>
      </c>
      <c r="I126" s="12">
        <v>190</v>
      </c>
      <c r="J126" s="50">
        <v>55.56</v>
      </c>
      <c r="K126" s="42">
        <v>16</v>
      </c>
      <c r="L126" s="24">
        <v>4.02</v>
      </c>
    </row>
    <row r="127" spans="1:12" s="3" customFormat="1" ht="9.75">
      <c r="A127" s="11">
        <v>94</v>
      </c>
      <c r="B127" s="34" t="s">
        <v>81</v>
      </c>
      <c r="C127" s="49">
        <v>203</v>
      </c>
      <c r="D127" s="13">
        <v>42.83</v>
      </c>
      <c r="E127" s="12">
        <v>211</v>
      </c>
      <c r="F127" s="50">
        <v>46.07</v>
      </c>
      <c r="G127" s="42">
        <v>233</v>
      </c>
      <c r="H127" s="13">
        <v>49.16</v>
      </c>
      <c r="I127" s="12">
        <v>247</v>
      </c>
      <c r="J127" s="50">
        <v>53.93</v>
      </c>
      <c r="K127" s="42">
        <v>38</v>
      </c>
      <c r="L127" s="24">
        <v>8.02</v>
      </c>
    </row>
    <row r="128" spans="1:12" s="32" customFormat="1" ht="9.75">
      <c r="A128" s="17"/>
      <c r="B128" s="37" t="s">
        <v>473</v>
      </c>
      <c r="C128" s="53">
        <f>SUM(C125:C127)</f>
        <v>547</v>
      </c>
      <c r="D128" s="19">
        <v>42.6</v>
      </c>
      <c r="E128" s="18">
        <f>SUM(E125:E127)</f>
        <v>536</v>
      </c>
      <c r="F128" s="54">
        <v>47.06</v>
      </c>
      <c r="G128" s="44">
        <f>SUM(G125:G127)</f>
        <v>660</v>
      </c>
      <c r="H128" s="19">
        <v>51.4</v>
      </c>
      <c r="I128" s="18">
        <f>SUM(I125:I127)</f>
        <v>603</v>
      </c>
      <c r="J128" s="54">
        <v>52.94</v>
      </c>
      <c r="K128" s="44">
        <f>SUM(K125:K127)</f>
        <v>77</v>
      </c>
      <c r="L128" s="26">
        <v>6</v>
      </c>
    </row>
    <row r="129" spans="1:12" s="3" customFormat="1" ht="9.75">
      <c r="A129" s="11">
        <v>95</v>
      </c>
      <c r="B129" s="34" t="s">
        <v>82</v>
      </c>
      <c r="C129" s="49">
        <v>133</v>
      </c>
      <c r="D129" s="13">
        <v>35.47</v>
      </c>
      <c r="E129" s="12">
        <v>129</v>
      </c>
      <c r="F129" s="50">
        <v>36.44</v>
      </c>
      <c r="G129" s="42">
        <v>228</v>
      </c>
      <c r="H129" s="13">
        <v>60.8</v>
      </c>
      <c r="I129" s="12">
        <v>225</v>
      </c>
      <c r="J129" s="50">
        <v>63.56</v>
      </c>
      <c r="K129" s="42">
        <v>14</v>
      </c>
      <c r="L129" s="24">
        <v>3.73</v>
      </c>
    </row>
    <row r="130" spans="1:12" s="3" customFormat="1" ht="9.75">
      <c r="A130" s="11">
        <v>96</v>
      </c>
      <c r="B130" s="34" t="s">
        <v>83</v>
      </c>
      <c r="C130" s="49">
        <v>124</v>
      </c>
      <c r="D130" s="13">
        <v>35.53</v>
      </c>
      <c r="E130" s="12">
        <v>120</v>
      </c>
      <c r="F130" s="50">
        <v>38.46</v>
      </c>
      <c r="G130" s="42">
        <v>213</v>
      </c>
      <c r="H130" s="13">
        <v>61.03</v>
      </c>
      <c r="I130" s="12">
        <v>192</v>
      </c>
      <c r="J130" s="50">
        <v>61.54</v>
      </c>
      <c r="K130" s="42">
        <v>12</v>
      </c>
      <c r="L130" s="24">
        <v>3.44</v>
      </c>
    </row>
    <row r="131" spans="1:12" s="3" customFormat="1" ht="9.75">
      <c r="A131" s="11">
        <v>97</v>
      </c>
      <c r="B131" s="34" t="s">
        <v>84</v>
      </c>
      <c r="C131" s="49">
        <v>39</v>
      </c>
      <c r="D131" s="13">
        <v>26.53</v>
      </c>
      <c r="E131" s="12">
        <v>53</v>
      </c>
      <c r="F131" s="50">
        <v>39.85</v>
      </c>
      <c r="G131" s="42">
        <v>101</v>
      </c>
      <c r="H131" s="13">
        <v>68.71</v>
      </c>
      <c r="I131" s="12">
        <v>80</v>
      </c>
      <c r="J131" s="50">
        <v>60.15</v>
      </c>
      <c r="K131" s="42">
        <v>7</v>
      </c>
      <c r="L131" s="24">
        <v>4.76</v>
      </c>
    </row>
    <row r="132" spans="1:12" s="32" customFormat="1" ht="9.75">
      <c r="A132" s="17"/>
      <c r="B132" s="37" t="s">
        <v>474</v>
      </c>
      <c r="C132" s="53">
        <f>SUM(C129:C131)</f>
        <v>296</v>
      </c>
      <c r="D132" s="19">
        <v>33.98</v>
      </c>
      <c r="E132" s="18">
        <f>SUM(E129:E131)</f>
        <v>302</v>
      </c>
      <c r="F132" s="54">
        <v>37.8</v>
      </c>
      <c r="G132" s="44">
        <f>SUM(G129:G131)</f>
        <v>542</v>
      </c>
      <c r="H132" s="19">
        <v>62.23</v>
      </c>
      <c r="I132" s="18">
        <f>SUM(I129:I131)</f>
        <v>497</v>
      </c>
      <c r="J132" s="54">
        <v>62.2</v>
      </c>
      <c r="K132" s="44">
        <f>SUM(K129:K131)</f>
        <v>33</v>
      </c>
      <c r="L132" s="26">
        <v>3.79</v>
      </c>
    </row>
    <row r="133" spans="1:12" s="6" customFormat="1" ht="9">
      <c r="A133" s="20"/>
      <c r="B133" s="39" t="s">
        <v>490</v>
      </c>
      <c r="C133" s="55">
        <f>+C105+C106+C107+C108+C111+C114+C115+C116+C119+C122+C123+C124+C128+C132</f>
        <v>3294</v>
      </c>
      <c r="D133" s="22">
        <f>AVERAGE(D132,D128,D124,D123,D122,D119,D116,D115,D114,D111,D105,D106,D107,D108)</f>
        <v>45.9642857142857</v>
      </c>
      <c r="E133" s="21">
        <f>+E105+E106+E107+E108+E111+E114+E115+E116+E119+E122+E123+E124+E128+E132</f>
        <v>3201</v>
      </c>
      <c r="F133" s="56">
        <f>AVERAGE(F132,F128,F124,F123,F122,F119,F116,F115,F114,F111,F105,F106,F107,F108)</f>
        <v>49.04785714285715</v>
      </c>
      <c r="G133" s="45">
        <f>+G105+G106+G107+G108+G111+G114+G115+G116+G119+G122+G123+G124+G128+G132</f>
        <v>3690</v>
      </c>
      <c r="H133" s="22">
        <f>AVERAGE(H132,H128,H124,H123,H122,H119,H116,H115,H114,H111,H105,H106,H107,H108)</f>
        <v>49.660000000000004</v>
      </c>
      <c r="I133" s="21">
        <f>+I105+I106+I107+I108+I111+I114+I115+I116+I119+I122+I123+I124+I128+I132</f>
        <v>3418</v>
      </c>
      <c r="J133" s="56">
        <f>AVERAGE(J132,J128,J124,J123,J122,J119,J116,J115,J114,J111,J105,J106,J107,J108)</f>
        <v>50.95214285714286</v>
      </c>
      <c r="K133" s="45">
        <f>+K105+K106+K107+K108+K111+K114+K115+K116+K119+K122+K123+K124+K128+K132</f>
        <v>342</v>
      </c>
      <c r="L133" s="27">
        <f>AVERAGE(L132,L128,L124,L123,L122,L119,L116,L115,L114,L111,L105,L106,L107,L108)</f>
        <v>4.374285714285714</v>
      </c>
    </row>
    <row r="134" spans="1:12" s="3" customFormat="1" ht="9.75">
      <c r="A134" s="11">
        <v>98</v>
      </c>
      <c r="B134" s="34" t="s">
        <v>85</v>
      </c>
      <c r="C134" s="49">
        <v>170</v>
      </c>
      <c r="D134" s="13">
        <v>58.42</v>
      </c>
      <c r="E134" s="12">
        <v>155</v>
      </c>
      <c r="F134" s="50">
        <v>63.27</v>
      </c>
      <c r="G134" s="42">
        <v>95</v>
      </c>
      <c r="H134" s="13">
        <v>32.65</v>
      </c>
      <c r="I134" s="12">
        <v>90</v>
      </c>
      <c r="J134" s="50">
        <v>36.73</v>
      </c>
      <c r="K134" s="42">
        <v>26</v>
      </c>
      <c r="L134" s="24">
        <v>8.93</v>
      </c>
    </row>
    <row r="135" spans="1:12" s="3" customFormat="1" ht="9.75">
      <c r="A135" s="11">
        <v>99</v>
      </c>
      <c r="B135" s="34" t="s">
        <v>86</v>
      </c>
      <c r="C135" s="49">
        <v>160</v>
      </c>
      <c r="D135" s="13">
        <v>59.04</v>
      </c>
      <c r="E135" s="12">
        <v>132</v>
      </c>
      <c r="F135" s="50">
        <v>59.19</v>
      </c>
      <c r="G135" s="42">
        <v>101</v>
      </c>
      <c r="H135" s="13">
        <v>37.27</v>
      </c>
      <c r="I135" s="12">
        <v>91</v>
      </c>
      <c r="J135" s="50">
        <v>40.81</v>
      </c>
      <c r="K135" s="42">
        <v>10</v>
      </c>
      <c r="L135" s="24">
        <v>3.69</v>
      </c>
    </row>
    <row r="136" spans="1:12" s="32" customFormat="1" ht="9.75">
      <c r="A136" s="17"/>
      <c r="B136" s="37" t="s">
        <v>475</v>
      </c>
      <c r="C136" s="53">
        <f>SUM(C134:C135)</f>
        <v>330</v>
      </c>
      <c r="D136" s="19">
        <v>58.72</v>
      </c>
      <c r="E136" s="18">
        <f>SUM(E134:E135)</f>
        <v>287</v>
      </c>
      <c r="F136" s="54">
        <v>61.32</v>
      </c>
      <c r="G136" s="44">
        <f>SUM(G134:G135)</f>
        <v>196</v>
      </c>
      <c r="H136" s="19">
        <v>34.88</v>
      </c>
      <c r="I136" s="18">
        <f>SUM(I134:I135)</f>
        <v>181</v>
      </c>
      <c r="J136" s="54">
        <v>38.68</v>
      </c>
      <c r="K136" s="44">
        <f>SUM(K134:K135)</f>
        <v>36</v>
      </c>
      <c r="L136" s="26">
        <v>6.41</v>
      </c>
    </row>
    <row r="137" spans="1:12" s="3" customFormat="1" ht="9.75">
      <c r="A137" s="11">
        <v>100</v>
      </c>
      <c r="B137" s="34" t="s">
        <v>87</v>
      </c>
      <c r="C137" s="49">
        <v>270</v>
      </c>
      <c r="D137" s="13">
        <v>55.67</v>
      </c>
      <c r="E137" s="12">
        <v>255</v>
      </c>
      <c r="F137" s="50">
        <v>57.95</v>
      </c>
      <c r="G137" s="42">
        <v>176</v>
      </c>
      <c r="H137" s="13">
        <v>36.29</v>
      </c>
      <c r="I137" s="12">
        <v>185</v>
      </c>
      <c r="J137" s="50">
        <v>42.05</v>
      </c>
      <c r="K137" s="42">
        <v>39</v>
      </c>
      <c r="L137" s="24">
        <v>8.04</v>
      </c>
    </row>
    <row r="138" spans="1:12" s="3" customFormat="1" ht="9.75">
      <c r="A138" s="11">
        <v>101</v>
      </c>
      <c r="B138" s="34" t="s">
        <v>88</v>
      </c>
      <c r="C138" s="49">
        <v>208</v>
      </c>
      <c r="D138" s="13">
        <v>62.65</v>
      </c>
      <c r="E138" s="12">
        <v>191</v>
      </c>
      <c r="F138" s="50">
        <v>61.81</v>
      </c>
      <c r="G138" s="42">
        <v>114</v>
      </c>
      <c r="H138" s="13">
        <v>34.34</v>
      </c>
      <c r="I138" s="12">
        <v>118</v>
      </c>
      <c r="J138" s="50">
        <v>38.19</v>
      </c>
      <c r="K138" s="42">
        <v>10</v>
      </c>
      <c r="L138" s="24">
        <v>3.01</v>
      </c>
    </row>
    <row r="139" spans="1:12" s="3" customFormat="1" ht="9.75">
      <c r="A139" s="11">
        <v>102</v>
      </c>
      <c r="B139" s="34" t="s">
        <v>89</v>
      </c>
      <c r="C139" s="49">
        <v>197</v>
      </c>
      <c r="D139" s="13">
        <v>69.37</v>
      </c>
      <c r="E139" s="12">
        <v>166</v>
      </c>
      <c r="F139" s="50">
        <v>67.48</v>
      </c>
      <c r="G139" s="42">
        <v>81</v>
      </c>
      <c r="H139" s="13">
        <v>28.52</v>
      </c>
      <c r="I139" s="12">
        <v>80</v>
      </c>
      <c r="J139" s="50">
        <v>32.52</v>
      </c>
      <c r="K139" s="42">
        <v>6</v>
      </c>
      <c r="L139" s="24">
        <v>2.11</v>
      </c>
    </row>
    <row r="140" spans="1:12" s="32" customFormat="1" ht="9.75">
      <c r="A140" s="17"/>
      <c r="B140" s="37" t="s">
        <v>476</v>
      </c>
      <c r="C140" s="53">
        <f>SUM(C138:C139)</f>
        <v>405</v>
      </c>
      <c r="D140" s="19">
        <v>65.75</v>
      </c>
      <c r="E140" s="18">
        <f>SUM(E138:E139)</f>
        <v>357</v>
      </c>
      <c r="F140" s="54">
        <v>64.32</v>
      </c>
      <c r="G140" s="44">
        <f>SUM(G138:G139)</f>
        <v>195</v>
      </c>
      <c r="H140" s="19">
        <v>31.66</v>
      </c>
      <c r="I140" s="18">
        <f>SUM(I138:I139)</f>
        <v>198</v>
      </c>
      <c r="J140" s="54">
        <v>35.68</v>
      </c>
      <c r="K140" s="44">
        <f>SUM(K138:K139)</f>
        <v>16</v>
      </c>
      <c r="L140" s="26">
        <v>2.6</v>
      </c>
    </row>
    <row r="141" spans="1:12" s="3" customFormat="1" ht="9.75">
      <c r="A141" s="11">
        <v>103</v>
      </c>
      <c r="B141" s="34" t="s">
        <v>90</v>
      </c>
      <c r="C141" s="49">
        <v>258</v>
      </c>
      <c r="D141" s="13">
        <v>70.49</v>
      </c>
      <c r="E141" s="12">
        <v>245</v>
      </c>
      <c r="F141" s="50">
        <v>73.57</v>
      </c>
      <c r="G141" s="42">
        <v>94</v>
      </c>
      <c r="H141" s="13">
        <v>25.68</v>
      </c>
      <c r="I141" s="12">
        <v>88</v>
      </c>
      <c r="J141" s="50">
        <v>26.43</v>
      </c>
      <c r="K141" s="42">
        <v>14</v>
      </c>
      <c r="L141" s="24">
        <v>3.83</v>
      </c>
    </row>
    <row r="142" spans="1:12" s="3" customFormat="1" ht="9.75">
      <c r="A142" s="11">
        <v>104</v>
      </c>
      <c r="B142" s="34" t="s">
        <v>91</v>
      </c>
      <c r="C142" s="49">
        <v>233</v>
      </c>
      <c r="D142" s="13">
        <v>68.13</v>
      </c>
      <c r="E142" s="12">
        <v>222</v>
      </c>
      <c r="F142" s="50">
        <v>69.81</v>
      </c>
      <c r="G142" s="42">
        <v>105</v>
      </c>
      <c r="H142" s="13">
        <v>30.7</v>
      </c>
      <c r="I142" s="12">
        <v>96</v>
      </c>
      <c r="J142" s="50">
        <v>30.19</v>
      </c>
      <c r="K142" s="42">
        <v>4</v>
      </c>
      <c r="L142" s="24">
        <v>1.17</v>
      </c>
    </row>
    <row r="143" spans="1:12" s="32" customFormat="1" ht="9.75">
      <c r="A143" s="17"/>
      <c r="B143" s="37" t="s">
        <v>477</v>
      </c>
      <c r="C143" s="53">
        <f>SUM(C141:C142)</f>
        <v>491</v>
      </c>
      <c r="D143" s="19">
        <v>69.35</v>
      </c>
      <c r="E143" s="18">
        <f>SUM(E141:E142)</f>
        <v>467</v>
      </c>
      <c r="F143" s="54">
        <v>71.74</v>
      </c>
      <c r="G143" s="44">
        <f>SUM(G141:G142)</f>
        <v>199</v>
      </c>
      <c r="H143" s="19">
        <v>28.11</v>
      </c>
      <c r="I143" s="18">
        <f>SUM(I141:I142)</f>
        <v>184</v>
      </c>
      <c r="J143" s="54">
        <v>28.26</v>
      </c>
      <c r="K143" s="44">
        <f>SUM(K141:K142)</f>
        <v>18</v>
      </c>
      <c r="L143" s="26">
        <v>2.54</v>
      </c>
    </row>
    <row r="144" spans="1:12" s="3" customFormat="1" ht="9.75">
      <c r="A144" s="11">
        <v>105</v>
      </c>
      <c r="B144" s="34" t="s">
        <v>92</v>
      </c>
      <c r="C144" s="49">
        <v>261</v>
      </c>
      <c r="D144" s="13">
        <v>71.51</v>
      </c>
      <c r="E144" s="12">
        <v>231</v>
      </c>
      <c r="F144" s="50">
        <v>70</v>
      </c>
      <c r="G144" s="42">
        <v>95</v>
      </c>
      <c r="H144" s="13">
        <v>26.03</v>
      </c>
      <c r="I144" s="12">
        <v>99</v>
      </c>
      <c r="J144" s="50">
        <v>30</v>
      </c>
      <c r="K144" s="42">
        <v>9</v>
      </c>
      <c r="L144" s="24">
        <v>2.47</v>
      </c>
    </row>
    <row r="145" spans="1:12" s="3" customFormat="1" ht="9.75">
      <c r="A145" s="11">
        <v>106</v>
      </c>
      <c r="B145" s="34" t="s">
        <v>93</v>
      </c>
      <c r="C145" s="49">
        <v>200</v>
      </c>
      <c r="D145" s="13">
        <v>59.52</v>
      </c>
      <c r="E145" s="12">
        <v>179</v>
      </c>
      <c r="F145" s="50">
        <v>61.3</v>
      </c>
      <c r="G145" s="42">
        <v>125</v>
      </c>
      <c r="H145" s="13">
        <v>37.2</v>
      </c>
      <c r="I145" s="12">
        <v>113</v>
      </c>
      <c r="J145" s="50">
        <v>38.7</v>
      </c>
      <c r="K145" s="42">
        <v>11</v>
      </c>
      <c r="L145" s="24">
        <v>3.27</v>
      </c>
    </row>
    <row r="146" spans="1:12" s="3" customFormat="1" ht="9.75">
      <c r="A146" s="11">
        <v>107</v>
      </c>
      <c r="B146" s="34" t="s">
        <v>448</v>
      </c>
      <c r="C146" s="49">
        <v>216</v>
      </c>
      <c r="D146" s="13">
        <v>62.79</v>
      </c>
      <c r="E146" s="12">
        <v>186</v>
      </c>
      <c r="F146" s="50">
        <v>63.7</v>
      </c>
      <c r="G146" s="42">
        <v>116</v>
      </c>
      <c r="H146" s="13">
        <v>33.72</v>
      </c>
      <c r="I146" s="12">
        <v>106</v>
      </c>
      <c r="J146" s="50">
        <v>36.3</v>
      </c>
      <c r="K146" s="42">
        <v>12</v>
      </c>
      <c r="L146" s="24">
        <v>3.49</v>
      </c>
    </row>
    <row r="147" spans="1:12" s="32" customFormat="1" ht="9.75">
      <c r="A147" s="17"/>
      <c r="B147" s="37" t="s">
        <v>478</v>
      </c>
      <c r="C147" s="53">
        <f>SUM(C145:C146)</f>
        <v>416</v>
      </c>
      <c r="D147" s="19">
        <v>61.18</v>
      </c>
      <c r="E147" s="18">
        <f>SUM(E145:E146)</f>
        <v>365</v>
      </c>
      <c r="F147" s="54">
        <v>62.5</v>
      </c>
      <c r="G147" s="44">
        <f>SUM(G145:G146)</f>
        <v>241</v>
      </c>
      <c r="H147" s="19">
        <v>35.44</v>
      </c>
      <c r="I147" s="18">
        <f>SUM(I145:I146)</f>
        <v>219</v>
      </c>
      <c r="J147" s="54">
        <v>37.5</v>
      </c>
      <c r="K147" s="44">
        <f>SUM(K145:K146)</f>
        <v>23</v>
      </c>
      <c r="L147" s="26">
        <v>3.38</v>
      </c>
    </row>
    <row r="148" spans="1:12" s="3" customFormat="1" ht="9.75">
      <c r="A148" s="11">
        <v>108</v>
      </c>
      <c r="B148" s="34" t="s">
        <v>94</v>
      </c>
      <c r="C148" s="49">
        <v>176</v>
      </c>
      <c r="D148" s="13">
        <v>70.97</v>
      </c>
      <c r="E148" s="12">
        <v>131</v>
      </c>
      <c r="F148" s="50">
        <v>58.22</v>
      </c>
      <c r="G148" s="42">
        <v>68</v>
      </c>
      <c r="H148" s="13">
        <v>27.42</v>
      </c>
      <c r="I148" s="12">
        <v>94</v>
      </c>
      <c r="J148" s="50">
        <v>41.78</v>
      </c>
      <c r="K148" s="42">
        <v>4</v>
      </c>
      <c r="L148" s="24">
        <v>1.61</v>
      </c>
    </row>
    <row r="149" spans="1:12" s="3" customFormat="1" ht="9.75">
      <c r="A149" s="11">
        <v>109</v>
      </c>
      <c r="B149" s="34" t="s">
        <v>95</v>
      </c>
      <c r="C149" s="49">
        <v>324</v>
      </c>
      <c r="D149" s="13">
        <v>78.45</v>
      </c>
      <c r="E149" s="12">
        <v>319</v>
      </c>
      <c r="F149" s="50">
        <v>92.2</v>
      </c>
      <c r="G149" s="42">
        <v>29</v>
      </c>
      <c r="H149" s="13">
        <v>7.02</v>
      </c>
      <c r="I149" s="12">
        <v>27</v>
      </c>
      <c r="J149" s="50">
        <v>7.8</v>
      </c>
      <c r="K149" s="42">
        <v>60</v>
      </c>
      <c r="L149" s="24">
        <v>14.53</v>
      </c>
    </row>
    <row r="150" spans="1:12" s="3" customFormat="1" ht="9.75">
      <c r="A150" s="11">
        <v>110</v>
      </c>
      <c r="B150" s="34" t="s">
        <v>96</v>
      </c>
      <c r="C150" s="49">
        <v>230</v>
      </c>
      <c r="D150" s="13">
        <v>64.79</v>
      </c>
      <c r="E150" s="12">
        <v>208</v>
      </c>
      <c r="F150" s="50">
        <v>65.41</v>
      </c>
      <c r="G150" s="42">
        <v>118</v>
      </c>
      <c r="H150" s="13">
        <v>33.24</v>
      </c>
      <c r="I150" s="12">
        <v>110</v>
      </c>
      <c r="J150" s="50">
        <v>34.59</v>
      </c>
      <c r="K150" s="42">
        <v>7</v>
      </c>
      <c r="L150" s="24">
        <v>1.99</v>
      </c>
    </row>
    <row r="151" spans="1:12" s="32" customFormat="1" ht="9.75">
      <c r="A151" s="17"/>
      <c r="B151" s="37" t="s">
        <v>479</v>
      </c>
      <c r="C151" s="53">
        <f>SUM(C149:C150)</f>
        <v>554</v>
      </c>
      <c r="D151" s="19">
        <v>72.14</v>
      </c>
      <c r="E151" s="18">
        <f>SUM(E149:E150)</f>
        <v>527</v>
      </c>
      <c r="F151" s="54">
        <v>79.37</v>
      </c>
      <c r="G151" s="44">
        <f>SUM(G149:G150)</f>
        <v>147</v>
      </c>
      <c r="H151" s="19">
        <v>19.14</v>
      </c>
      <c r="I151" s="18">
        <f>SUM(I149:I150)</f>
        <v>137</v>
      </c>
      <c r="J151" s="54">
        <v>20.63</v>
      </c>
      <c r="K151" s="44">
        <f>SUM(K149:K150)</f>
        <v>67</v>
      </c>
      <c r="L151" s="26">
        <v>8.72</v>
      </c>
    </row>
    <row r="152" spans="1:12" s="6" customFormat="1" ht="9">
      <c r="A152" s="20"/>
      <c r="B152" s="39" t="s">
        <v>97</v>
      </c>
      <c r="C152" s="55">
        <f>+C136+C137+C140+C143+C144+C147+C148+C151</f>
        <v>2903</v>
      </c>
      <c r="D152" s="22">
        <f>AVERAGE(D136,D137,D140,D143,D144,D147,D148,D151)</f>
        <v>65.66125</v>
      </c>
      <c r="E152" s="21">
        <f>+E136+E137+E140+E143+E144+E147+E148+E151</f>
        <v>2620</v>
      </c>
      <c r="F152" s="56">
        <f>AVERAGE(F136,F137,F140,F143,F144,F147,F148,F151)</f>
        <v>65.6775</v>
      </c>
      <c r="G152" s="45">
        <f>+G136+G137+G140+G143+G144+G147+G148+G151</f>
        <v>1317</v>
      </c>
      <c r="H152" s="22">
        <f>AVERAGE(H136,H137,H140,H143,H144,H147,H148,H151)</f>
        <v>29.871249999999996</v>
      </c>
      <c r="I152" s="21">
        <f>+I136+I137+I140+I143+I144+I147+I148+I151</f>
        <v>1297</v>
      </c>
      <c r="J152" s="56">
        <f>AVERAGE(J136,J137,J140,J143,J144,J147,J148,J151)</f>
        <v>34.3225</v>
      </c>
      <c r="K152" s="45">
        <f>+K136+K137+K140+K143+K144+K147+K148+K151</f>
        <v>212</v>
      </c>
      <c r="L152" s="27">
        <f>AVERAGE(L136,L137,L140,L143,L144,L147,L148,L151)</f>
        <v>4.4712499999999995</v>
      </c>
    </row>
    <row r="153" spans="1:12" s="3" customFormat="1" ht="9.75">
      <c r="A153" s="11">
        <v>111</v>
      </c>
      <c r="B153" s="34" t="s">
        <v>98</v>
      </c>
      <c r="C153" s="49">
        <v>226</v>
      </c>
      <c r="D153" s="13">
        <v>67.46</v>
      </c>
      <c r="E153" s="12">
        <v>185</v>
      </c>
      <c r="F153" s="50">
        <v>61.46</v>
      </c>
      <c r="G153" s="42">
        <v>86</v>
      </c>
      <c r="H153" s="13">
        <v>25.67</v>
      </c>
      <c r="I153" s="12">
        <v>116</v>
      </c>
      <c r="J153" s="50">
        <v>38.54</v>
      </c>
      <c r="K153" s="42">
        <v>23</v>
      </c>
      <c r="L153" s="24">
        <v>6.87</v>
      </c>
    </row>
    <row r="154" spans="1:12" s="3" customFormat="1" ht="9.75">
      <c r="A154" s="11">
        <v>112</v>
      </c>
      <c r="B154" s="34" t="s">
        <v>99</v>
      </c>
      <c r="C154" s="49">
        <v>211</v>
      </c>
      <c r="D154" s="13">
        <v>62.61</v>
      </c>
      <c r="E154" s="12">
        <v>187</v>
      </c>
      <c r="F154" s="50">
        <v>61.72</v>
      </c>
      <c r="G154" s="42">
        <v>101</v>
      </c>
      <c r="H154" s="13">
        <v>29.97</v>
      </c>
      <c r="I154" s="12">
        <v>116</v>
      </c>
      <c r="J154" s="50">
        <v>38.28</v>
      </c>
      <c r="K154" s="42">
        <v>25</v>
      </c>
      <c r="L154" s="24">
        <v>7.42</v>
      </c>
    </row>
    <row r="155" spans="1:12" s="3" customFormat="1" ht="9.75">
      <c r="A155" s="11">
        <v>113</v>
      </c>
      <c r="B155" s="34" t="s">
        <v>100</v>
      </c>
      <c r="C155" s="49">
        <v>184</v>
      </c>
      <c r="D155" s="13">
        <v>55.42</v>
      </c>
      <c r="E155" s="12">
        <v>171</v>
      </c>
      <c r="F155" s="50">
        <v>54.11</v>
      </c>
      <c r="G155" s="42">
        <v>125</v>
      </c>
      <c r="H155" s="13">
        <v>37.65</v>
      </c>
      <c r="I155" s="12">
        <v>145</v>
      </c>
      <c r="J155" s="50">
        <v>45.89</v>
      </c>
      <c r="K155" s="42">
        <v>23</v>
      </c>
      <c r="L155" s="24">
        <v>6.93</v>
      </c>
    </row>
    <row r="156" spans="1:12" s="3" customFormat="1" ht="9.75">
      <c r="A156" s="11">
        <v>114</v>
      </c>
      <c r="B156" s="34" t="s">
        <v>101</v>
      </c>
      <c r="C156" s="49">
        <v>220</v>
      </c>
      <c r="D156" s="13">
        <v>60.44</v>
      </c>
      <c r="E156" s="12">
        <v>194</v>
      </c>
      <c r="F156" s="50">
        <v>58.79</v>
      </c>
      <c r="G156" s="42">
        <v>113</v>
      </c>
      <c r="H156" s="13">
        <v>31.04</v>
      </c>
      <c r="I156" s="12">
        <v>136</v>
      </c>
      <c r="J156" s="50">
        <v>41.21</v>
      </c>
      <c r="K156" s="42">
        <v>31</v>
      </c>
      <c r="L156" s="24">
        <v>8.52</v>
      </c>
    </row>
    <row r="157" spans="1:12" s="3" customFormat="1" ht="9.75">
      <c r="A157" s="11">
        <v>115</v>
      </c>
      <c r="B157" s="34" t="s">
        <v>102</v>
      </c>
      <c r="C157" s="49">
        <v>226</v>
      </c>
      <c r="D157" s="13">
        <v>64.02</v>
      </c>
      <c r="E157" s="12">
        <v>190</v>
      </c>
      <c r="F157" s="50">
        <v>59.56</v>
      </c>
      <c r="G157" s="42">
        <v>99</v>
      </c>
      <c r="H157" s="13">
        <v>28.05</v>
      </c>
      <c r="I157" s="12">
        <v>129</v>
      </c>
      <c r="J157" s="50">
        <v>40.44</v>
      </c>
      <c r="K157" s="42">
        <v>28</v>
      </c>
      <c r="L157" s="24">
        <v>7.93</v>
      </c>
    </row>
    <row r="158" spans="1:12" s="3" customFormat="1" ht="9.75">
      <c r="A158" s="11">
        <v>116</v>
      </c>
      <c r="B158" s="34" t="s">
        <v>103</v>
      </c>
      <c r="C158" s="49">
        <v>198</v>
      </c>
      <c r="D158" s="13">
        <v>57.65</v>
      </c>
      <c r="E158" s="12">
        <v>174</v>
      </c>
      <c r="F158" s="50">
        <v>54.72</v>
      </c>
      <c r="G158" s="42">
        <v>133</v>
      </c>
      <c r="H158" s="13">
        <v>38.66</v>
      </c>
      <c r="I158" s="12">
        <v>144</v>
      </c>
      <c r="J158" s="50">
        <v>45.28</v>
      </c>
      <c r="K158" s="42">
        <v>13</v>
      </c>
      <c r="L158" s="24">
        <v>3.78</v>
      </c>
    </row>
    <row r="159" spans="1:12" s="32" customFormat="1" ht="9.75">
      <c r="A159" s="17"/>
      <c r="B159" s="37" t="s">
        <v>480</v>
      </c>
      <c r="C159" s="53">
        <f>SUM(C153:C158)</f>
        <v>1265</v>
      </c>
      <c r="D159" s="19">
        <v>61.26</v>
      </c>
      <c r="E159" s="18">
        <f>SUM(E153:E158)</f>
        <v>1101</v>
      </c>
      <c r="F159" s="54">
        <v>58.35</v>
      </c>
      <c r="G159" s="44">
        <f>SUM(G153:G158)</f>
        <v>657</v>
      </c>
      <c r="H159" s="19">
        <v>31.82</v>
      </c>
      <c r="I159" s="18">
        <f>SUM(I153:I158)</f>
        <v>786</v>
      </c>
      <c r="J159" s="54">
        <v>41.65</v>
      </c>
      <c r="K159" s="44">
        <f>SUM(K153:K158)</f>
        <v>143</v>
      </c>
      <c r="L159" s="26">
        <v>6.92</v>
      </c>
    </row>
    <row r="160" spans="1:12" s="3" customFormat="1" ht="9.75">
      <c r="A160" s="11">
        <v>117</v>
      </c>
      <c r="B160" s="34" t="s">
        <v>104</v>
      </c>
      <c r="C160" s="49">
        <v>142</v>
      </c>
      <c r="D160" s="13">
        <v>49.31</v>
      </c>
      <c r="E160" s="12">
        <v>136</v>
      </c>
      <c r="F160" s="50">
        <v>53.33</v>
      </c>
      <c r="G160" s="42">
        <v>103</v>
      </c>
      <c r="H160" s="13">
        <v>35.76</v>
      </c>
      <c r="I160" s="12">
        <v>119</v>
      </c>
      <c r="J160" s="50">
        <v>46.67</v>
      </c>
      <c r="K160" s="42">
        <v>43</v>
      </c>
      <c r="L160" s="24">
        <v>14.93</v>
      </c>
    </row>
    <row r="161" spans="1:12" s="3" customFormat="1" ht="9.75">
      <c r="A161" s="11">
        <v>118</v>
      </c>
      <c r="B161" s="34" t="s">
        <v>105</v>
      </c>
      <c r="C161" s="49">
        <v>145</v>
      </c>
      <c r="D161" s="13">
        <v>52.35</v>
      </c>
      <c r="E161" s="12">
        <v>138</v>
      </c>
      <c r="F161" s="50">
        <v>56.33</v>
      </c>
      <c r="G161" s="42">
        <v>92</v>
      </c>
      <c r="H161" s="13">
        <v>33.21</v>
      </c>
      <c r="I161" s="12">
        <v>107</v>
      </c>
      <c r="J161" s="50">
        <v>43.67</v>
      </c>
      <c r="K161" s="42">
        <v>40</v>
      </c>
      <c r="L161" s="24">
        <v>14.44</v>
      </c>
    </row>
    <row r="162" spans="1:12" s="32" customFormat="1" ht="9.75">
      <c r="A162" s="17"/>
      <c r="B162" s="37" t="s">
        <v>481</v>
      </c>
      <c r="C162" s="53">
        <f>SUM(C160:C161)</f>
        <v>287</v>
      </c>
      <c r="D162" s="19">
        <v>50.8</v>
      </c>
      <c r="E162" s="18">
        <f>SUM(E160:E161)</f>
        <v>274</v>
      </c>
      <c r="F162" s="54">
        <v>54.8</v>
      </c>
      <c r="G162" s="44">
        <f>SUM(G160:G161)</f>
        <v>195</v>
      </c>
      <c r="H162" s="19">
        <v>34.51</v>
      </c>
      <c r="I162" s="18">
        <f>SUM(I160:I161)</f>
        <v>226</v>
      </c>
      <c r="J162" s="54">
        <v>45.2</v>
      </c>
      <c r="K162" s="44">
        <f>SUM(K160:K161)</f>
        <v>83</v>
      </c>
      <c r="L162" s="26">
        <v>14.69</v>
      </c>
    </row>
    <row r="163" spans="1:12" s="3" customFormat="1" ht="9.75">
      <c r="A163" s="11">
        <v>119</v>
      </c>
      <c r="B163" s="34" t="s">
        <v>106</v>
      </c>
      <c r="C163" s="49">
        <v>187</v>
      </c>
      <c r="D163" s="13">
        <v>53.89</v>
      </c>
      <c r="E163" s="12">
        <v>160</v>
      </c>
      <c r="F163" s="50">
        <v>53.87</v>
      </c>
      <c r="G163" s="42">
        <v>149</v>
      </c>
      <c r="H163" s="13">
        <v>42.94</v>
      </c>
      <c r="I163" s="12">
        <v>137</v>
      </c>
      <c r="J163" s="50">
        <v>46.13</v>
      </c>
      <c r="K163" s="42">
        <v>11</v>
      </c>
      <c r="L163" s="24">
        <v>3.17</v>
      </c>
    </row>
    <row r="164" spans="1:12" s="3" customFormat="1" ht="9.75">
      <c r="A164" s="11">
        <v>120</v>
      </c>
      <c r="B164" s="34" t="s">
        <v>107</v>
      </c>
      <c r="C164" s="49">
        <v>189</v>
      </c>
      <c r="D164" s="13">
        <v>50.4</v>
      </c>
      <c r="E164" s="12">
        <v>156</v>
      </c>
      <c r="F164" s="50">
        <v>48.6</v>
      </c>
      <c r="G164" s="42">
        <v>170</v>
      </c>
      <c r="H164" s="13">
        <v>45.33</v>
      </c>
      <c r="I164" s="12">
        <v>165</v>
      </c>
      <c r="J164" s="50">
        <v>51.4</v>
      </c>
      <c r="K164" s="42">
        <v>16</v>
      </c>
      <c r="L164" s="24">
        <v>4.27</v>
      </c>
    </row>
    <row r="165" spans="1:12" s="3" customFormat="1" ht="9.75">
      <c r="A165" s="11">
        <v>121</v>
      </c>
      <c r="B165" s="34" t="s">
        <v>108</v>
      </c>
      <c r="C165" s="49">
        <v>182</v>
      </c>
      <c r="D165" s="13">
        <v>45.84</v>
      </c>
      <c r="E165" s="12">
        <v>169</v>
      </c>
      <c r="F165" s="50">
        <v>50.3</v>
      </c>
      <c r="G165" s="42">
        <v>199</v>
      </c>
      <c r="H165" s="13">
        <v>50.13</v>
      </c>
      <c r="I165" s="12">
        <v>167</v>
      </c>
      <c r="J165" s="50">
        <v>49.7</v>
      </c>
      <c r="K165" s="42">
        <v>16</v>
      </c>
      <c r="L165" s="24">
        <v>4.03</v>
      </c>
    </row>
    <row r="166" spans="1:12" s="3" customFormat="1" ht="9.75">
      <c r="A166" s="11">
        <v>122</v>
      </c>
      <c r="B166" s="34" t="s">
        <v>109</v>
      </c>
      <c r="C166" s="49">
        <v>153</v>
      </c>
      <c r="D166" s="13">
        <v>58.4</v>
      </c>
      <c r="E166" s="12">
        <v>117</v>
      </c>
      <c r="F166" s="50">
        <v>53.42</v>
      </c>
      <c r="G166" s="42">
        <v>105</v>
      </c>
      <c r="H166" s="13">
        <v>40.08</v>
      </c>
      <c r="I166" s="12">
        <v>102</v>
      </c>
      <c r="J166" s="50">
        <v>46.58</v>
      </c>
      <c r="K166" s="42">
        <v>4</v>
      </c>
      <c r="L166" s="24">
        <v>1.53</v>
      </c>
    </row>
    <row r="167" spans="1:12" s="3" customFormat="1" ht="9.75">
      <c r="A167" s="11">
        <v>123</v>
      </c>
      <c r="B167" s="34" t="s">
        <v>110</v>
      </c>
      <c r="C167" s="49">
        <v>23</v>
      </c>
      <c r="D167" s="13">
        <v>50</v>
      </c>
      <c r="E167" s="12">
        <v>20</v>
      </c>
      <c r="F167" s="50">
        <v>47.62</v>
      </c>
      <c r="G167" s="42">
        <v>19</v>
      </c>
      <c r="H167" s="13">
        <v>41.3</v>
      </c>
      <c r="I167" s="12">
        <v>22</v>
      </c>
      <c r="J167" s="50">
        <v>52.38</v>
      </c>
      <c r="K167" s="42">
        <v>4</v>
      </c>
      <c r="L167" s="24">
        <v>8.7</v>
      </c>
    </row>
    <row r="168" spans="1:12" s="32" customFormat="1" ht="9.75">
      <c r="A168" s="17"/>
      <c r="B168" s="37" t="s">
        <v>482</v>
      </c>
      <c r="C168" s="53">
        <f>SUM(C164:C167)</f>
        <v>547</v>
      </c>
      <c r="D168" s="19">
        <v>50.65</v>
      </c>
      <c r="E168" s="18">
        <f>SUM(E164:E167)</f>
        <v>462</v>
      </c>
      <c r="F168" s="54">
        <v>50.33</v>
      </c>
      <c r="G168" s="44">
        <f>SUM(G164:G167)</f>
        <v>493</v>
      </c>
      <c r="H168" s="19">
        <v>45.65</v>
      </c>
      <c r="I168" s="18">
        <f>SUM(I164:I167)</f>
        <v>456</v>
      </c>
      <c r="J168" s="54">
        <v>49.67</v>
      </c>
      <c r="K168" s="44">
        <f>SUM(K164:K167)</f>
        <v>40</v>
      </c>
      <c r="L168" s="26">
        <v>3.7</v>
      </c>
    </row>
    <row r="169" spans="1:12" s="3" customFormat="1" ht="9.75">
      <c r="A169" s="11">
        <v>124</v>
      </c>
      <c r="B169" s="34" t="s">
        <v>111</v>
      </c>
      <c r="C169" s="49">
        <v>116</v>
      </c>
      <c r="D169" s="13">
        <v>45.85</v>
      </c>
      <c r="E169" s="12">
        <v>94</v>
      </c>
      <c r="F169" s="50">
        <v>50.27</v>
      </c>
      <c r="G169" s="42">
        <v>96</v>
      </c>
      <c r="H169" s="13">
        <v>37.94</v>
      </c>
      <c r="I169" s="12">
        <v>93</v>
      </c>
      <c r="J169" s="50">
        <v>49.73</v>
      </c>
      <c r="K169" s="42">
        <v>41</v>
      </c>
      <c r="L169" s="24">
        <v>16.21</v>
      </c>
    </row>
    <row r="170" spans="1:12" s="6" customFormat="1" ht="9">
      <c r="A170" s="20"/>
      <c r="B170" s="39" t="s">
        <v>112</v>
      </c>
      <c r="C170" s="55">
        <f>+C159+C162+C163+C168+C169</f>
        <v>2402</v>
      </c>
      <c r="D170" s="22">
        <f>AVERAGE(D169,D168,D163,D162,D159)</f>
        <v>52.489999999999995</v>
      </c>
      <c r="E170" s="21">
        <f>+E159+E162+E163+E168+E169</f>
        <v>2091</v>
      </c>
      <c r="F170" s="56">
        <f>AVERAGE(F169,F168,F163,F162,F159)</f>
        <v>53.524</v>
      </c>
      <c r="G170" s="45">
        <f>+G159+G162+G163+G168+G169</f>
        <v>1590</v>
      </c>
      <c r="H170" s="22">
        <f>AVERAGE(H169,H168,H163,H162,H159)</f>
        <v>38.571999999999996</v>
      </c>
      <c r="I170" s="21">
        <f>+I159+I162+I163+I168+I169</f>
        <v>1698</v>
      </c>
      <c r="J170" s="56">
        <f>AVERAGE(J169,J168,J163,J162,J159)</f>
        <v>46.476000000000006</v>
      </c>
      <c r="K170" s="45">
        <f>+K159+K162+K163+K168+K169</f>
        <v>318</v>
      </c>
      <c r="L170" s="27">
        <f>AVERAGE(L169,L168,L163,L162,L159)</f>
        <v>8.937999999999999</v>
      </c>
    </row>
    <row r="171" spans="1:12" s="3" customFormat="1" ht="9.75">
      <c r="A171" s="11">
        <v>125</v>
      </c>
      <c r="B171" s="34" t="s">
        <v>113</v>
      </c>
      <c r="C171" s="49">
        <v>178</v>
      </c>
      <c r="D171" s="13">
        <v>52.82</v>
      </c>
      <c r="E171" s="12">
        <v>182</v>
      </c>
      <c r="F171" s="50">
        <v>54.17</v>
      </c>
      <c r="G171" s="42">
        <v>151</v>
      </c>
      <c r="H171" s="13">
        <v>44.81</v>
      </c>
      <c r="I171" s="12">
        <v>154</v>
      </c>
      <c r="J171" s="50">
        <v>45.83</v>
      </c>
      <c r="K171" s="42">
        <v>8</v>
      </c>
      <c r="L171" s="24">
        <v>2.37</v>
      </c>
    </row>
    <row r="172" spans="1:12" s="3" customFormat="1" ht="9.75">
      <c r="A172" s="11">
        <v>126</v>
      </c>
      <c r="B172" s="34" t="s">
        <v>114</v>
      </c>
      <c r="C172" s="49">
        <v>175</v>
      </c>
      <c r="D172" s="13">
        <v>50.72</v>
      </c>
      <c r="E172" s="12">
        <v>182</v>
      </c>
      <c r="F172" s="50">
        <v>51.56</v>
      </c>
      <c r="G172" s="42">
        <v>162</v>
      </c>
      <c r="H172" s="13">
        <v>46.96</v>
      </c>
      <c r="I172" s="12">
        <v>171</v>
      </c>
      <c r="J172" s="50">
        <v>48.44</v>
      </c>
      <c r="K172" s="42">
        <v>8</v>
      </c>
      <c r="L172" s="24">
        <v>2.32</v>
      </c>
    </row>
    <row r="173" spans="1:12" s="3" customFormat="1" ht="9.75">
      <c r="A173" s="11">
        <v>127</v>
      </c>
      <c r="B173" s="34" t="s">
        <v>115</v>
      </c>
      <c r="C173" s="49">
        <v>188</v>
      </c>
      <c r="D173" s="13">
        <v>57.67</v>
      </c>
      <c r="E173" s="12">
        <v>191</v>
      </c>
      <c r="F173" s="50">
        <v>58.59</v>
      </c>
      <c r="G173" s="42">
        <v>133</v>
      </c>
      <c r="H173" s="13">
        <v>40.8</v>
      </c>
      <c r="I173" s="12">
        <v>135</v>
      </c>
      <c r="J173" s="50">
        <v>41.41</v>
      </c>
      <c r="K173" s="42">
        <v>5</v>
      </c>
      <c r="L173" s="24">
        <v>1.53</v>
      </c>
    </row>
    <row r="174" spans="1:12" s="3" customFormat="1" ht="9.75">
      <c r="A174" s="11">
        <v>128</v>
      </c>
      <c r="B174" s="34" t="s">
        <v>116</v>
      </c>
      <c r="C174" s="49">
        <v>161</v>
      </c>
      <c r="D174" s="13">
        <v>46.26</v>
      </c>
      <c r="E174" s="12">
        <v>161</v>
      </c>
      <c r="F174" s="50">
        <v>45.48</v>
      </c>
      <c r="G174" s="42">
        <v>178</v>
      </c>
      <c r="H174" s="13">
        <v>51.15</v>
      </c>
      <c r="I174" s="12">
        <v>193</v>
      </c>
      <c r="J174" s="50">
        <v>54.52</v>
      </c>
      <c r="K174" s="42">
        <v>9</v>
      </c>
      <c r="L174" s="24">
        <v>2.59</v>
      </c>
    </row>
    <row r="175" spans="1:12" s="3" customFormat="1" ht="9.75">
      <c r="A175" s="11">
        <v>129</v>
      </c>
      <c r="B175" s="34" t="s">
        <v>117</v>
      </c>
      <c r="C175" s="49">
        <v>176</v>
      </c>
      <c r="D175" s="13">
        <v>50.29</v>
      </c>
      <c r="E175" s="12">
        <v>172</v>
      </c>
      <c r="F175" s="50">
        <v>49.14</v>
      </c>
      <c r="G175" s="42">
        <v>160</v>
      </c>
      <c r="H175" s="13">
        <v>45.71</v>
      </c>
      <c r="I175" s="12">
        <v>178</v>
      </c>
      <c r="J175" s="50">
        <v>50.86</v>
      </c>
      <c r="K175" s="42">
        <v>14</v>
      </c>
      <c r="L175" s="24">
        <v>4</v>
      </c>
    </row>
    <row r="176" spans="1:12" s="3" customFormat="1" ht="9.75">
      <c r="A176" s="11">
        <v>130</v>
      </c>
      <c r="B176" s="34" t="s">
        <v>118</v>
      </c>
      <c r="C176" s="49">
        <v>178</v>
      </c>
      <c r="D176" s="13">
        <v>50.71</v>
      </c>
      <c r="E176" s="12">
        <v>171</v>
      </c>
      <c r="F176" s="50">
        <v>48.58</v>
      </c>
      <c r="G176" s="42">
        <v>169</v>
      </c>
      <c r="H176" s="13">
        <v>48.15</v>
      </c>
      <c r="I176" s="12">
        <v>181</v>
      </c>
      <c r="J176" s="50">
        <v>51.42</v>
      </c>
      <c r="K176" s="42">
        <v>4</v>
      </c>
      <c r="L176" s="24">
        <v>1.14</v>
      </c>
    </row>
    <row r="177" spans="1:12" s="3" customFormat="1" ht="9.75">
      <c r="A177" s="11">
        <v>131</v>
      </c>
      <c r="B177" s="34" t="s">
        <v>119</v>
      </c>
      <c r="C177" s="49">
        <v>182</v>
      </c>
      <c r="D177" s="13">
        <v>54.33</v>
      </c>
      <c r="E177" s="12">
        <v>189</v>
      </c>
      <c r="F177" s="50">
        <v>56.08</v>
      </c>
      <c r="G177" s="42">
        <v>147</v>
      </c>
      <c r="H177" s="13">
        <v>43.88</v>
      </c>
      <c r="I177" s="12">
        <v>148</v>
      </c>
      <c r="J177" s="50">
        <v>43.92</v>
      </c>
      <c r="K177" s="42">
        <v>6</v>
      </c>
      <c r="L177" s="24">
        <v>1.79</v>
      </c>
    </row>
    <row r="178" spans="1:12" s="3" customFormat="1" ht="9.75">
      <c r="A178" s="11">
        <v>132</v>
      </c>
      <c r="B178" s="34" t="s">
        <v>120</v>
      </c>
      <c r="C178" s="49">
        <v>192</v>
      </c>
      <c r="D178" s="13">
        <v>53.93</v>
      </c>
      <c r="E178" s="12">
        <v>178</v>
      </c>
      <c r="F178" s="50">
        <v>50.86</v>
      </c>
      <c r="G178" s="42">
        <v>151</v>
      </c>
      <c r="H178" s="13">
        <v>42.42</v>
      </c>
      <c r="I178" s="12">
        <v>172</v>
      </c>
      <c r="J178" s="50">
        <v>49.14</v>
      </c>
      <c r="K178" s="42">
        <v>13</v>
      </c>
      <c r="L178" s="24">
        <v>3.65</v>
      </c>
    </row>
    <row r="179" spans="1:12" s="6" customFormat="1" ht="9">
      <c r="A179" s="20"/>
      <c r="B179" s="39" t="s">
        <v>121</v>
      </c>
      <c r="C179" s="55">
        <f>SUM(C171:C178)</f>
        <v>1430</v>
      </c>
      <c r="D179" s="22">
        <v>52.04</v>
      </c>
      <c r="E179" s="21">
        <f>SUM(E171:E178)</f>
        <v>1426</v>
      </c>
      <c r="F179" s="56">
        <v>51.7</v>
      </c>
      <c r="G179" s="45">
        <f>SUM(G171:G178)</f>
        <v>1251</v>
      </c>
      <c r="H179" s="22">
        <v>45.52</v>
      </c>
      <c r="I179" s="21">
        <f>SUM(I171:I178)</f>
        <v>1332</v>
      </c>
      <c r="J179" s="56">
        <v>48.3</v>
      </c>
      <c r="K179" s="45">
        <f>SUM(K171:K178)</f>
        <v>67</v>
      </c>
      <c r="L179" s="27">
        <v>2.44</v>
      </c>
    </row>
    <row r="180" spans="1:12" s="3" customFormat="1" ht="9.75">
      <c r="A180" s="11">
        <v>133</v>
      </c>
      <c r="B180" s="34" t="s">
        <v>537</v>
      </c>
      <c r="C180" s="49">
        <v>103</v>
      </c>
      <c r="D180" s="13">
        <v>34.11</v>
      </c>
      <c r="E180" s="12">
        <v>109</v>
      </c>
      <c r="F180" s="50">
        <v>39.35</v>
      </c>
      <c r="G180" s="42">
        <v>174</v>
      </c>
      <c r="H180" s="13">
        <v>57.62</v>
      </c>
      <c r="I180" s="12">
        <v>168</v>
      </c>
      <c r="J180" s="50">
        <v>60.65</v>
      </c>
      <c r="K180" s="42">
        <v>25</v>
      </c>
      <c r="L180" s="24">
        <v>8.28</v>
      </c>
    </row>
    <row r="181" spans="1:12" s="3" customFormat="1" ht="9.75">
      <c r="A181" s="11">
        <v>134</v>
      </c>
      <c r="B181" s="34" t="s">
        <v>122</v>
      </c>
      <c r="C181" s="49">
        <v>102</v>
      </c>
      <c r="D181" s="13">
        <v>37.36</v>
      </c>
      <c r="E181" s="12">
        <v>103</v>
      </c>
      <c r="F181" s="50">
        <v>41.37</v>
      </c>
      <c r="G181" s="42">
        <v>159</v>
      </c>
      <c r="H181" s="13">
        <v>58.24</v>
      </c>
      <c r="I181" s="12">
        <v>146</v>
      </c>
      <c r="J181" s="50">
        <v>58.63</v>
      </c>
      <c r="K181" s="42">
        <v>12</v>
      </c>
      <c r="L181" s="24">
        <v>4.4</v>
      </c>
    </row>
    <row r="182" spans="1:12" s="3" customFormat="1" ht="9.75">
      <c r="A182" s="11">
        <v>135</v>
      </c>
      <c r="B182" s="34" t="s">
        <v>123</v>
      </c>
      <c r="C182" s="49">
        <v>83</v>
      </c>
      <c r="D182" s="13">
        <v>32.81</v>
      </c>
      <c r="E182" s="12">
        <v>83</v>
      </c>
      <c r="F182" s="50">
        <v>36.4</v>
      </c>
      <c r="G182" s="42">
        <v>149</v>
      </c>
      <c r="H182" s="13">
        <v>58.89</v>
      </c>
      <c r="I182" s="12">
        <v>145</v>
      </c>
      <c r="J182" s="50">
        <v>63.6</v>
      </c>
      <c r="K182" s="42">
        <v>21</v>
      </c>
      <c r="L182" s="24">
        <v>8.3</v>
      </c>
    </row>
    <row r="183" spans="1:12" s="3" customFormat="1" ht="9.75">
      <c r="A183" s="11">
        <v>136</v>
      </c>
      <c r="B183" s="34" t="s">
        <v>124</v>
      </c>
      <c r="C183" s="49">
        <v>100</v>
      </c>
      <c r="D183" s="13">
        <v>31.15</v>
      </c>
      <c r="E183" s="12">
        <v>132</v>
      </c>
      <c r="F183" s="50">
        <v>45.83</v>
      </c>
      <c r="G183" s="42">
        <v>148</v>
      </c>
      <c r="H183" s="13">
        <v>46.11</v>
      </c>
      <c r="I183" s="12">
        <v>156</v>
      </c>
      <c r="J183" s="50">
        <v>54.17</v>
      </c>
      <c r="K183" s="42">
        <v>73</v>
      </c>
      <c r="L183" s="24">
        <v>22.74</v>
      </c>
    </row>
    <row r="184" spans="1:12" s="3" customFormat="1" ht="9.75">
      <c r="A184" s="11">
        <v>137</v>
      </c>
      <c r="B184" s="34" t="s">
        <v>125</v>
      </c>
      <c r="C184" s="49">
        <v>87</v>
      </c>
      <c r="D184" s="13">
        <v>30.21</v>
      </c>
      <c r="E184" s="12">
        <v>107</v>
      </c>
      <c r="F184" s="50">
        <v>43.67</v>
      </c>
      <c r="G184" s="42">
        <v>137</v>
      </c>
      <c r="H184" s="13">
        <v>47.57</v>
      </c>
      <c r="I184" s="12">
        <v>138</v>
      </c>
      <c r="J184" s="50">
        <v>56.33</v>
      </c>
      <c r="K184" s="42">
        <v>64</v>
      </c>
      <c r="L184" s="24">
        <v>22.22</v>
      </c>
    </row>
    <row r="185" spans="1:12" s="3" customFormat="1" ht="9.75">
      <c r="A185" s="11">
        <v>138</v>
      </c>
      <c r="B185" s="34" t="s">
        <v>126</v>
      </c>
      <c r="C185" s="49">
        <v>102</v>
      </c>
      <c r="D185" s="13">
        <v>37.64</v>
      </c>
      <c r="E185" s="12">
        <v>96</v>
      </c>
      <c r="F185" s="50">
        <v>39.83</v>
      </c>
      <c r="G185" s="42">
        <v>137</v>
      </c>
      <c r="H185" s="13">
        <v>50.55</v>
      </c>
      <c r="I185" s="12">
        <v>145</v>
      </c>
      <c r="J185" s="50">
        <v>60.17</v>
      </c>
      <c r="K185" s="42">
        <v>32</v>
      </c>
      <c r="L185" s="24">
        <v>11.81</v>
      </c>
    </row>
    <row r="186" spans="1:12" s="3" customFormat="1" ht="9.75">
      <c r="A186" s="11">
        <v>139</v>
      </c>
      <c r="B186" s="34" t="s">
        <v>127</v>
      </c>
      <c r="C186" s="49">
        <v>74</v>
      </c>
      <c r="D186" s="13">
        <v>30.45</v>
      </c>
      <c r="E186" s="12">
        <v>72</v>
      </c>
      <c r="F186" s="50">
        <v>33.96</v>
      </c>
      <c r="G186" s="42">
        <v>137</v>
      </c>
      <c r="H186" s="13">
        <v>56.38</v>
      </c>
      <c r="I186" s="12">
        <v>140</v>
      </c>
      <c r="J186" s="50">
        <v>66.04</v>
      </c>
      <c r="K186" s="42">
        <v>32</v>
      </c>
      <c r="L186" s="24">
        <v>13.17</v>
      </c>
    </row>
    <row r="187" spans="1:12" s="3" customFormat="1" ht="9.75">
      <c r="A187" s="11">
        <v>140</v>
      </c>
      <c r="B187" s="34" t="s">
        <v>128</v>
      </c>
      <c r="C187" s="49">
        <v>97</v>
      </c>
      <c r="D187" s="13">
        <v>33.45</v>
      </c>
      <c r="E187" s="12">
        <v>110</v>
      </c>
      <c r="F187" s="50">
        <v>44.72</v>
      </c>
      <c r="G187" s="42">
        <v>156</v>
      </c>
      <c r="H187" s="13">
        <v>53.79</v>
      </c>
      <c r="I187" s="12">
        <v>136</v>
      </c>
      <c r="J187" s="50">
        <v>55.28</v>
      </c>
      <c r="K187" s="42">
        <v>37</v>
      </c>
      <c r="L187" s="24">
        <v>12.76</v>
      </c>
    </row>
    <row r="188" spans="1:12" s="3" customFormat="1" ht="9.75">
      <c r="A188" s="11">
        <v>141</v>
      </c>
      <c r="B188" s="34" t="s">
        <v>129</v>
      </c>
      <c r="C188" s="49">
        <v>112</v>
      </c>
      <c r="D188" s="13">
        <v>37.71</v>
      </c>
      <c r="E188" s="12">
        <v>117</v>
      </c>
      <c r="F188" s="50">
        <v>44.32</v>
      </c>
      <c r="G188" s="42">
        <v>159</v>
      </c>
      <c r="H188" s="13">
        <v>53.54</v>
      </c>
      <c r="I188" s="12">
        <v>147</v>
      </c>
      <c r="J188" s="50">
        <v>55.68</v>
      </c>
      <c r="K188" s="42">
        <v>26</v>
      </c>
      <c r="L188" s="24">
        <v>8.75</v>
      </c>
    </row>
    <row r="189" spans="1:12" s="3" customFormat="1" ht="9.75">
      <c r="A189" s="11">
        <v>142</v>
      </c>
      <c r="B189" s="34" t="s">
        <v>130</v>
      </c>
      <c r="C189" s="49">
        <v>139</v>
      </c>
      <c r="D189" s="13">
        <v>43.03</v>
      </c>
      <c r="E189" s="12">
        <v>140</v>
      </c>
      <c r="F189" s="50">
        <v>50.36</v>
      </c>
      <c r="G189" s="42">
        <v>156</v>
      </c>
      <c r="H189" s="13">
        <v>48.3</v>
      </c>
      <c r="I189" s="12">
        <v>147</v>
      </c>
      <c r="J189" s="50">
        <v>52.88</v>
      </c>
      <c r="K189" s="42">
        <v>28</v>
      </c>
      <c r="L189" s="24">
        <v>8.67</v>
      </c>
    </row>
    <row r="190" spans="1:12" s="3" customFormat="1" ht="9.75">
      <c r="A190" s="11">
        <v>143</v>
      </c>
      <c r="B190" s="34" t="s">
        <v>131</v>
      </c>
      <c r="C190" s="49">
        <v>119</v>
      </c>
      <c r="D190" s="13">
        <v>37.78</v>
      </c>
      <c r="E190" s="12">
        <v>110</v>
      </c>
      <c r="F190" s="50">
        <v>40</v>
      </c>
      <c r="G190" s="42">
        <v>172</v>
      </c>
      <c r="H190" s="13">
        <v>54.6</v>
      </c>
      <c r="I190" s="12">
        <v>165</v>
      </c>
      <c r="J190" s="50">
        <v>60</v>
      </c>
      <c r="K190" s="42">
        <v>24</v>
      </c>
      <c r="L190" s="24">
        <v>7.62</v>
      </c>
    </row>
    <row r="191" spans="1:12" s="3" customFormat="1" ht="9.75">
      <c r="A191" s="11">
        <v>144</v>
      </c>
      <c r="B191" s="34" t="s">
        <v>132</v>
      </c>
      <c r="C191" s="49">
        <v>133</v>
      </c>
      <c r="D191" s="13">
        <v>41.18</v>
      </c>
      <c r="E191" s="12">
        <v>122</v>
      </c>
      <c r="F191" s="50">
        <v>42.66</v>
      </c>
      <c r="G191" s="42">
        <v>161</v>
      </c>
      <c r="H191" s="13">
        <v>49.85</v>
      </c>
      <c r="I191" s="12">
        <v>164</v>
      </c>
      <c r="J191" s="50">
        <v>57.34</v>
      </c>
      <c r="K191" s="42">
        <v>29</v>
      </c>
      <c r="L191" s="24">
        <v>8.98</v>
      </c>
    </row>
    <row r="192" spans="1:12" s="3" customFormat="1" ht="9.75">
      <c r="A192" s="11">
        <v>145</v>
      </c>
      <c r="B192" s="34" t="s">
        <v>133</v>
      </c>
      <c r="C192" s="49">
        <v>106</v>
      </c>
      <c r="D192" s="13">
        <v>36.55</v>
      </c>
      <c r="E192" s="12">
        <v>115</v>
      </c>
      <c r="F192" s="50">
        <v>43.89</v>
      </c>
      <c r="G192" s="42">
        <v>138</v>
      </c>
      <c r="H192" s="13">
        <v>47.59</v>
      </c>
      <c r="I192" s="12">
        <v>147</v>
      </c>
      <c r="J192" s="50">
        <v>56.11</v>
      </c>
      <c r="K192" s="42">
        <v>46</v>
      </c>
      <c r="L192" s="24">
        <v>15.86</v>
      </c>
    </row>
    <row r="193" spans="1:12" s="3" customFormat="1" ht="9.75">
      <c r="A193" s="11">
        <v>146</v>
      </c>
      <c r="B193" s="34" t="s">
        <v>134</v>
      </c>
      <c r="C193" s="49">
        <v>92</v>
      </c>
      <c r="D193" s="13">
        <v>35.94</v>
      </c>
      <c r="E193" s="12">
        <v>96</v>
      </c>
      <c r="F193" s="50">
        <v>40.34</v>
      </c>
      <c r="G193" s="42">
        <v>127</v>
      </c>
      <c r="H193" s="13">
        <v>49.61</v>
      </c>
      <c r="I193" s="12">
        <v>142</v>
      </c>
      <c r="J193" s="50">
        <v>59.66</v>
      </c>
      <c r="K193" s="42">
        <v>37</v>
      </c>
      <c r="L193" s="24">
        <v>14.45</v>
      </c>
    </row>
    <row r="194" spans="1:12" s="32" customFormat="1" ht="9.75">
      <c r="A194" s="17"/>
      <c r="B194" s="37" t="s">
        <v>483</v>
      </c>
      <c r="C194" s="53">
        <f>SUM(C180:C193)</f>
        <v>1449</v>
      </c>
      <c r="D194" s="19">
        <v>35.82</v>
      </c>
      <c r="E194" s="18">
        <f>SUM(E180:E193)</f>
        <v>1512</v>
      </c>
      <c r="F194" s="54">
        <v>42.02</v>
      </c>
      <c r="G194" s="44">
        <f>SUM(G180:G193)</f>
        <v>2110</v>
      </c>
      <c r="H194" s="19">
        <v>52.16</v>
      </c>
      <c r="I194" s="18">
        <f>SUM(I180:I193)</f>
        <v>2086</v>
      </c>
      <c r="J194" s="54">
        <v>57.98</v>
      </c>
      <c r="K194" s="44">
        <f>SUM(K180:K193)</f>
        <v>486</v>
      </c>
      <c r="L194" s="26">
        <v>12.01</v>
      </c>
    </row>
    <row r="195" spans="1:12" s="3" customFormat="1" ht="9.75">
      <c r="A195" s="11">
        <v>147</v>
      </c>
      <c r="B195" s="34" t="s">
        <v>440</v>
      </c>
      <c r="C195" s="49">
        <v>45</v>
      </c>
      <c r="D195" s="13">
        <v>29.22</v>
      </c>
      <c r="E195" s="12">
        <v>49</v>
      </c>
      <c r="F195" s="50">
        <v>42.24</v>
      </c>
      <c r="G195" s="42">
        <v>88</v>
      </c>
      <c r="H195" s="13">
        <v>57.14</v>
      </c>
      <c r="I195" s="12">
        <v>67</v>
      </c>
      <c r="J195" s="50">
        <v>57.76</v>
      </c>
      <c r="K195" s="42">
        <v>21</v>
      </c>
      <c r="L195" s="24">
        <v>13.64</v>
      </c>
    </row>
    <row r="196" spans="1:12" s="3" customFormat="1" ht="9.75">
      <c r="A196" s="11">
        <v>148</v>
      </c>
      <c r="B196" s="34" t="s">
        <v>135</v>
      </c>
      <c r="C196" s="49">
        <v>141</v>
      </c>
      <c r="D196" s="13">
        <v>54.02</v>
      </c>
      <c r="E196" s="12">
        <v>133</v>
      </c>
      <c r="F196" s="50">
        <v>56.84</v>
      </c>
      <c r="G196" s="42">
        <v>110</v>
      </c>
      <c r="H196" s="13">
        <v>43.3</v>
      </c>
      <c r="I196" s="12">
        <v>101</v>
      </c>
      <c r="J196" s="50">
        <v>43.16</v>
      </c>
      <c r="K196" s="42">
        <v>7</v>
      </c>
      <c r="L196" s="24">
        <v>2.68</v>
      </c>
    </row>
    <row r="197" spans="1:12" s="3" customFormat="1" ht="9.75">
      <c r="A197" s="11">
        <v>149</v>
      </c>
      <c r="B197" s="34" t="s">
        <v>136</v>
      </c>
      <c r="C197" s="49">
        <v>113</v>
      </c>
      <c r="D197" s="13">
        <v>46.12</v>
      </c>
      <c r="E197" s="12">
        <v>103</v>
      </c>
      <c r="F197" s="50">
        <v>50.24</v>
      </c>
      <c r="G197" s="42">
        <v>127</v>
      </c>
      <c r="H197" s="13">
        <v>51.84</v>
      </c>
      <c r="I197" s="12">
        <v>102</v>
      </c>
      <c r="J197" s="50">
        <v>49.76</v>
      </c>
      <c r="K197" s="42">
        <v>5</v>
      </c>
      <c r="L197" s="24">
        <v>2.04</v>
      </c>
    </row>
    <row r="198" spans="1:12" s="32" customFormat="1" ht="9.75">
      <c r="A198" s="17"/>
      <c r="B198" s="37" t="s">
        <v>484</v>
      </c>
      <c r="C198" s="53">
        <f>SUM(C196:C197)</f>
        <v>254</v>
      </c>
      <c r="D198" s="19">
        <v>50.2</v>
      </c>
      <c r="E198" s="18">
        <f>SUM(E196:E197)</f>
        <v>236</v>
      </c>
      <c r="F198" s="54">
        <v>53.76</v>
      </c>
      <c r="G198" s="44">
        <f>SUM(G196:G197)</f>
        <v>237</v>
      </c>
      <c r="H198" s="19">
        <v>47.43</v>
      </c>
      <c r="I198" s="18">
        <f>SUM(I196:I197)</f>
        <v>203</v>
      </c>
      <c r="J198" s="54">
        <v>46.24</v>
      </c>
      <c r="K198" s="44">
        <f>SUM(K196:K197)</f>
        <v>12</v>
      </c>
      <c r="L198" s="26">
        <v>2.37</v>
      </c>
    </row>
    <row r="199" spans="1:12" s="3" customFormat="1" ht="9.75">
      <c r="A199" s="11">
        <v>150</v>
      </c>
      <c r="B199" s="34" t="s">
        <v>137</v>
      </c>
      <c r="C199" s="49">
        <v>102</v>
      </c>
      <c r="D199" s="13">
        <v>33.66</v>
      </c>
      <c r="E199" s="12">
        <v>105</v>
      </c>
      <c r="F199" s="50">
        <v>46.88</v>
      </c>
      <c r="G199" s="42">
        <v>167</v>
      </c>
      <c r="H199" s="13">
        <v>55.12</v>
      </c>
      <c r="I199" s="12">
        <v>119</v>
      </c>
      <c r="J199" s="50">
        <v>53.13</v>
      </c>
      <c r="K199" s="42">
        <v>34</v>
      </c>
      <c r="L199" s="24">
        <v>11.22</v>
      </c>
    </row>
    <row r="200" spans="1:12" s="3" customFormat="1" ht="9.75">
      <c r="A200" s="11">
        <v>151</v>
      </c>
      <c r="B200" s="34" t="s">
        <v>138</v>
      </c>
      <c r="C200" s="49">
        <v>68</v>
      </c>
      <c r="D200" s="13">
        <v>40.72</v>
      </c>
      <c r="E200" s="12">
        <v>54</v>
      </c>
      <c r="F200" s="50">
        <v>45.38</v>
      </c>
      <c r="G200" s="42">
        <v>97</v>
      </c>
      <c r="H200" s="13">
        <v>58.08</v>
      </c>
      <c r="I200" s="12">
        <v>65</v>
      </c>
      <c r="J200" s="50">
        <v>54.62</v>
      </c>
      <c r="K200" s="42">
        <v>2</v>
      </c>
      <c r="L200" s="24">
        <v>1.2</v>
      </c>
    </row>
    <row r="201" spans="1:12" s="3" customFormat="1" ht="9.75">
      <c r="A201" s="11">
        <v>152</v>
      </c>
      <c r="B201" s="34" t="s">
        <v>139</v>
      </c>
      <c r="C201" s="49">
        <v>94</v>
      </c>
      <c r="D201" s="13">
        <v>24.87</v>
      </c>
      <c r="E201" s="12">
        <v>143</v>
      </c>
      <c r="F201" s="50">
        <v>55.43</v>
      </c>
      <c r="G201" s="42">
        <v>125</v>
      </c>
      <c r="H201" s="13">
        <v>33.07</v>
      </c>
      <c r="I201" s="12">
        <v>115</v>
      </c>
      <c r="J201" s="50">
        <v>44.57</v>
      </c>
      <c r="K201" s="42">
        <v>159</v>
      </c>
      <c r="L201" s="24">
        <v>42.06</v>
      </c>
    </row>
    <row r="202" spans="1:12" s="3" customFormat="1" ht="9.75">
      <c r="A202" s="11">
        <v>153</v>
      </c>
      <c r="B202" s="34" t="s">
        <v>140</v>
      </c>
      <c r="C202" s="49">
        <v>111</v>
      </c>
      <c r="D202" s="13">
        <v>51.63</v>
      </c>
      <c r="E202" s="12">
        <v>106</v>
      </c>
      <c r="F202" s="50">
        <v>60.23</v>
      </c>
      <c r="G202" s="42">
        <v>82</v>
      </c>
      <c r="H202" s="13">
        <v>38.14</v>
      </c>
      <c r="I202" s="12">
        <v>70</v>
      </c>
      <c r="J202" s="50">
        <v>39.77</v>
      </c>
      <c r="K202" s="42">
        <v>22</v>
      </c>
      <c r="L202" s="24">
        <v>10.23</v>
      </c>
    </row>
    <row r="203" spans="1:12" s="3" customFormat="1" ht="9.75">
      <c r="A203" s="11">
        <v>154</v>
      </c>
      <c r="B203" s="34" t="s">
        <v>141</v>
      </c>
      <c r="C203" s="49">
        <v>76</v>
      </c>
      <c r="D203" s="13">
        <v>27.24</v>
      </c>
      <c r="E203" s="12">
        <v>75</v>
      </c>
      <c r="F203" s="50">
        <v>34.09</v>
      </c>
      <c r="G203" s="42">
        <v>180</v>
      </c>
      <c r="H203" s="13">
        <v>64.52</v>
      </c>
      <c r="I203" s="12">
        <v>145</v>
      </c>
      <c r="J203" s="50">
        <v>65.91</v>
      </c>
      <c r="K203" s="42">
        <v>23</v>
      </c>
      <c r="L203" s="24">
        <v>8.24</v>
      </c>
    </row>
    <row r="204" spans="1:12" s="3" customFormat="1" ht="9.75">
      <c r="A204" s="11">
        <v>155</v>
      </c>
      <c r="B204" s="34" t="s">
        <v>142</v>
      </c>
      <c r="C204" s="49">
        <v>129</v>
      </c>
      <c r="D204" s="13">
        <v>46.24</v>
      </c>
      <c r="E204" s="12">
        <v>113</v>
      </c>
      <c r="F204" s="50">
        <v>48.5</v>
      </c>
      <c r="G204" s="42">
        <v>133</v>
      </c>
      <c r="H204" s="13">
        <v>47.67</v>
      </c>
      <c r="I204" s="12">
        <v>120</v>
      </c>
      <c r="J204" s="50">
        <v>51.5</v>
      </c>
      <c r="K204" s="42">
        <v>17</v>
      </c>
      <c r="L204" s="24">
        <v>6.09</v>
      </c>
    </row>
    <row r="205" spans="1:12" s="3" customFormat="1" ht="9.75">
      <c r="A205" s="11">
        <v>156</v>
      </c>
      <c r="B205" s="34" t="s">
        <v>143</v>
      </c>
      <c r="C205" s="49">
        <v>111</v>
      </c>
      <c r="D205" s="13">
        <v>43.87</v>
      </c>
      <c r="E205" s="12">
        <v>89</v>
      </c>
      <c r="F205" s="50">
        <v>44.06</v>
      </c>
      <c r="G205" s="42">
        <v>133</v>
      </c>
      <c r="H205" s="13">
        <v>52.57</v>
      </c>
      <c r="I205" s="12">
        <v>113</v>
      </c>
      <c r="J205" s="50">
        <v>55.94</v>
      </c>
      <c r="K205" s="42">
        <v>9</v>
      </c>
      <c r="L205" s="24">
        <v>3.56</v>
      </c>
    </row>
    <row r="206" spans="1:12" s="6" customFormat="1" ht="9">
      <c r="A206" s="20"/>
      <c r="B206" s="39" t="s">
        <v>144</v>
      </c>
      <c r="C206" s="55">
        <f>+C194+C195+C198+C199+C200+C201+C202+C203+C204+C205</f>
        <v>2439</v>
      </c>
      <c r="D206" s="22">
        <f>AVERAGE(D194,D195,D198,D199,D200,D201,D202,D203,D204,D205)</f>
        <v>38.347</v>
      </c>
      <c r="E206" s="21">
        <f>+E194+E195+E198+E199+E200+E201+E202+E203+E204+E205</f>
        <v>2482</v>
      </c>
      <c r="F206" s="56">
        <f>AVERAGE(F194,F195,F198,F199,F200,F201,F202,F203,F204,F205)</f>
        <v>47.259</v>
      </c>
      <c r="G206" s="45">
        <f>+G194+G195+G198+G199+G200+G201+G202+G203+G204+G205</f>
        <v>3352</v>
      </c>
      <c r="H206" s="22">
        <f>AVERAGE(H194,H195,H198,H199,H200,H201,H202,H203,H204,H205)</f>
        <v>50.589999999999996</v>
      </c>
      <c r="I206" s="21">
        <f>+I194+I195+I198+I199+I200+I201+I202+I203+I204+I205</f>
        <v>3103</v>
      </c>
      <c r="J206" s="56">
        <f>AVERAGE(J194,J195,J198,J199,J200,J201,J202,J203,J204,J205)</f>
        <v>52.74199999999998</v>
      </c>
      <c r="K206" s="45">
        <f>+K194+K195+K198+K199+K200+K201+K202+K203+K204+K205</f>
        <v>785</v>
      </c>
      <c r="L206" s="27">
        <f>AVERAGE(L194,L195,L198,L199,L200,L201,L202,L203,L204,L205)</f>
        <v>11.062000000000001</v>
      </c>
    </row>
    <row r="207" spans="1:12" s="3" customFormat="1" ht="9.75">
      <c r="A207" s="11">
        <v>157</v>
      </c>
      <c r="B207" s="34" t="s">
        <v>145</v>
      </c>
      <c r="C207" s="49">
        <v>157</v>
      </c>
      <c r="D207" s="13">
        <v>45.91</v>
      </c>
      <c r="E207" s="12">
        <v>142</v>
      </c>
      <c r="F207" s="50">
        <v>50.35</v>
      </c>
      <c r="G207" s="42">
        <v>161</v>
      </c>
      <c r="H207" s="13">
        <v>47.08</v>
      </c>
      <c r="I207" s="12">
        <v>140</v>
      </c>
      <c r="J207" s="50">
        <v>49.65</v>
      </c>
      <c r="K207" s="42">
        <v>24</v>
      </c>
      <c r="L207" s="24">
        <v>7.02</v>
      </c>
    </row>
    <row r="208" spans="1:12" s="3" customFormat="1" ht="9.75">
      <c r="A208" s="11">
        <v>158</v>
      </c>
      <c r="B208" s="34" t="s">
        <v>146</v>
      </c>
      <c r="C208" s="49">
        <v>192</v>
      </c>
      <c r="D208" s="13">
        <v>51.89</v>
      </c>
      <c r="E208" s="12">
        <v>188</v>
      </c>
      <c r="F208" s="50">
        <v>59.68</v>
      </c>
      <c r="G208" s="42">
        <v>152</v>
      </c>
      <c r="H208" s="13">
        <v>41.08</v>
      </c>
      <c r="I208" s="12">
        <v>127</v>
      </c>
      <c r="J208" s="50">
        <v>40.32</v>
      </c>
      <c r="K208" s="42">
        <v>26</v>
      </c>
      <c r="L208" s="24">
        <v>7.03</v>
      </c>
    </row>
    <row r="209" spans="1:12" s="3" customFormat="1" ht="9.75">
      <c r="A209" s="11">
        <v>159</v>
      </c>
      <c r="B209" s="34" t="s">
        <v>147</v>
      </c>
      <c r="C209" s="49">
        <v>151</v>
      </c>
      <c r="D209" s="13">
        <v>43.02</v>
      </c>
      <c r="E209" s="12">
        <v>151</v>
      </c>
      <c r="F209" s="50">
        <v>49.35</v>
      </c>
      <c r="G209" s="42">
        <v>176</v>
      </c>
      <c r="H209" s="13">
        <v>50.14</v>
      </c>
      <c r="I209" s="12">
        <v>155</v>
      </c>
      <c r="J209" s="50">
        <v>50.65</v>
      </c>
      <c r="K209" s="42">
        <v>24</v>
      </c>
      <c r="L209" s="24">
        <v>6.84</v>
      </c>
    </row>
    <row r="210" spans="1:12" s="3" customFormat="1" ht="9.75">
      <c r="A210" s="11">
        <v>160</v>
      </c>
      <c r="B210" s="34" t="s">
        <v>148</v>
      </c>
      <c r="C210" s="49">
        <v>169</v>
      </c>
      <c r="D210" s="13">
        <v>51.21</v>
      </c>
      <c r="E210" s="12">
        <v>162</v>
      </c>
      <c r="F210" s="50">
        <v>56.6</v>
      </c>
      <c r="G210" s="42">
        <v>146</v>
      </c>
      <c r="H210" s="13">
        <v>44.24</v>
      </c>
      <c r="I210" s="12">
        <v>127</v>
      </c>
      <c r="J210" s="50">
        <v>43.94</v>
      </c>
      <c r="K210" s="42">
        <v>15</v>
      </c>
      <c r="L210" s="24">
        <v>4.55</v>
      </c>
    </row>
    <row r="211" spans="1:12" s="3" customFormat="1" ht="9.75">
      <c r="A211" s="11">
        <v>161</v>
      </c>
      <c r="B211" s="34" t="s">
        <v>149</v>
      </c>
      <c r="C211" s="49">
        <v>178</v>
      </c>
      <c r="D211" s="13">
        <v>47.85</v>
      </c>
      <c r="E211" s="12">
        <v>155</v>
      </c>
      <c r="F211" s="50">
        <v>50.99</v>
      </c>
      <c r="G211" s="42">
        <v>176</v>
      </c>
      <c r="H211" s="13">
        <v>47.31</v>
      </c>
      <c r="I211" s="12">
        <v>149</v>
      </c>
      <c r="J211" s="50">
        <v>49.01</v>
      </c>
      <c r="K211" s="42">
        <v>18</v>
      </c>
      <c r="L211" s="24">
        <v>4.84</v>
      </c>
    </row>
    <row r="212" spans="1:12" s="3" customFormat="1" ht="9.75">
      <c r="A212" s="11">
        <v>162</v>
      </c>
      <c r="B212" s="34" t="s">
        <v>150</v>
      </c>
      <c r="C212" s="49">
        <v>202</v>
      </c>
      <c r="D212" s="13">
        <v>53.02</v>
      </c>
      <c r="E212" s="12">
        <v>169</v>
      </c>
      <c r="F212" s="50">
        <v>59.93</v>
      </c>
      <c r="G212" s="42">
        <v>153</v>
      </c>
      <c r="H212" s="13">
        <v>40.16</v>
      </c>
      <c r="I212" s="12">
        <v>113</v>
      </c>
      <c r="J212" s="50">
        <v>40.07</v>
      </c>
      <c r="K212" s="42">
        <v>26</v>
      </c>
      <c r="L212" s="24">
        <v>6.82</v>
      </c>
    </row>
    <row r="213" spans="1:12" s="3" customFormat="1" ht="9.75">
      <c r="A213" s="11">
        <v>163</v>
      </c>
      <c r="B213" s="34" t="s">
        <v>151</v>
      </c>
      <c r="C213" s="49">
        <v>170</v>
      </c>
      <c r="D213" s="13">
        <v>47.35</v>
      </c>
      <c r="E213" s="12">
        <v>158</v>
      </c>
      <c r="F213" s="50">
        <v>53.74</v>
      </c>
      <c r="G213" s="42">
        <v>172</v>
      </c>
      <c r="H213" s="13">
        <v>47.91</v>
      </c>
      <c r="I213" s="12">
        <v>136</v>
      </c>
      <c r="J213" s="50">
        <v>46.26</v>
      </c>
      <c r="K213" s="42">
        <v>17</v>
      </c>
      <c r="L213" s="24">
        <v>4.74</v>
      </c>
    </row>
    <row r="214" spans="1:12" s="3" customFormat="1" ht="9.75">
      <c r="A214" s="11">
        <v>164</v>
      </c>
      <c r="B214" s="34" t="s">
        <v>152</v>
      </c>
      <c r="C214" s="49">
        <v>185</v>
      </c>
      <c r="D214" s="13">
        <v>48.18</v>
      </c>
      <c r="E214" s="12">
        <v>158</v>
      </c>
      <c r="F214" s="50">
        <v>51.3</v>
      </c>
      <c r="G214" s="42">
        <v>180</v>
      </c>
      <c r="H214" s="13">
        <v>46.88</v>
      </c>
      <c r="I214" s="12">
        <v>150</v>
      </c>
      <c r="J214" s="50">
        <v>48.7</v>
      </c>
      <c r="K214" s="42">
        <v>19</v>
      </c>
      <c r="L214" s="24">
        <v>4.95</v>
      </c>
    </row>
    <row r="215" spans="1:12" s="32" customFormat="1" ht="9.75">
      <c r="A215" s="17"/>
      <c r="B215" s="37" t="s">
        <v>491</v>
      </c>
      <c r="C215" s="53">
        <f>SUM(C207:C214)</f>
        <v>1404</v>
      </c>
      <c r="D215" s="19">
        <v>48.6</v>
      </c>
      <c r="E215" s="18">
        <f>SUM(E207:E214)</f>
        <v>1283</v>
      </c>
      <c r="F215" s="54">
        <v>53.91</v>
      </c>
      <c r="G215" s="44">
        <f>SUM(G207:G214)</f>
        <v>1316</v>
      </c>
      <c r="H215" s="19">
        <v>45.55</v>
      </c>
      <c r="I215" s="18">
        <f>SUM(I207:I214)</f>
        <v>1097</v>
      </c>
      <c r="J215" s="54">
        <v>46.09</v>
      </c>
      <c r="K215" s="44">
        <f>SUM(K207:K214)</f>
        <v>169</v>
      </c>
      <c r="L215" s="26">
        <v>5.85</v>
      </c>
    </row>
    <row r="216" spans="1:12" s="3" customFormat="1" ht="9.75">
      <c r="A216" s="11">
        <v>165</v>
      </c>
      <c r="B216" s="34" t="s">
        <v>153</v>
      </c>
      <c r="C216" s="49">
        <v>180</v>
      </c>
      <c r="D216" s="13">
        <v>59.02</v>
      </c>
      <c r="E216" s="12">
        <v>169</v>
      </c>
      <c r="F216" s="50">
        <v>66.54</v>
      </c>
      <c r="G216" s="42">
        <v>96</v>
      </c>
      <c r="H216" s="13">
        <v>31.48</v>
      </c>
      <c r="I216" s="12">
        <v>85</v>
      </c>
      <c r="J216" s="50">
        <v>33.46</v>
      </c>
      <c r="K216" s="42">
        <v>29</v>
      </c>
      <c r="L216" s="24">
        <v>9.51</v>
      </c>
    </row>
    <row r="217" spans="1:12" s="3" customFormat="1" ht="9.75">
      <c r="A217" s="11">
        <v>166</v>
      </c>
      <c r="B217" s="34" t="s">
        <v>154</v>
      </c>
      <c r="C217" s="49">
        <v>108</v>
      </c>
      <c r="D217" s="13">
        <v>45.19</v>
      </c>
      <c r="E217" s="12">
        <v>100</v>
      </c>
      <c r="F217" s="50">
        <v>54.35</v>
      </c>
      <c r="G217" s="42">
        <v>106</v>
      </c>
      <c r="H217" s="13">
        <v>44.35</v>
      </c>
      <c r="I217" s="12">
        <v>84</v>
      </c>
      <c r="J217" s="50">
        <v>45.65</v>
      </c>
      <c r="K217" s="42">
        <v>25</v>
      </c>
      <c r="L217" s="24">
        <v>10.46</v>
      </c>
    </row>
    <row r="218" spans="1:12" s="3" customFormat="1" ht="9.75">
      <c r="A218" s="11">
        <v>167</v>
      </c>
      <c r="B218" s="34" t="s">
        <v>155</v>
      </c>
      <c r="C218" s="49">
        <v>143</v>
      </c>
      <c r="D218" s="13">
        <v>51.62</v>
      </c>
      <c r="E218" s="12">
        <v>147</v>
      </c>
      <c r="F218" s="50">
        <v>63.91</v>
      </c>
      <c r="G218" s="42">
        <v>116</v>
      </c>
      <c r="H218" s="13">
        <v>41.88</v>
      </c>
      <c r="I218" s="12">
        <v>83</v>
      </c>
      <c r="J218" s="50">
        <v>36.09</v>
      </c>
      <c r="K218" s="42">
        <v>18</v>
      </c>
      <c r="L218" s="24">
        <v>6.5</v>
      </c>
    </row>
    <row r="219" spans="1:12" s="3" customFormat="1" ht="9.75">
      <c r="A219" s="11">
        <v>168</v>
      </c>
      <c r="B219" s="34" t="s">
        <v>156</v>
      </c>
      <c r="C219" s="49">
        <v>109</v>
      </c>
      <c r="D219" s="13">
        <v>47.81</v>
      </c>
      <c r="E219" s="12">
        <v>102</v>
      </c>
      <c r="F219" s="50">
        <v>56.35</v>
      </c>
      <c r="G219" s="42">
        <v>114</v>
      </c>
      <c r="H219" s="13">
        <v>50</v>
      </c>
      <c r="I219" s="12">
        <v>79</v>
      </c>
      <c r="J219" s="50">
        <v>43.65</v>
      </c>
      <c r="K219" s="42">
        <v>5</v>
      </c>
      <c r="L219" s="24">
        <v>2.19</v>
      </c>
    </row>
    <row r="220" spans="1:12" s="32" customFormat="1" ht="9.75">
      <c r="A220" s="17"/>
      <c r="B220" s="37" t="s">
        <v>492</v>
      </c>
      <c r="C220" s="53">
        <f>SUM(C218:C219)</f>
        <v>252</v>
      </c>
      <c r="D220" s="19">
        <v>49.9</v>
      </c>
      <c r="E220" s="18">
        <f>SUM(E218:E219)</f>
        <v>249</v>
      </c>
      <c r="F220" s="54">
        <v>60.58</v>
      </c>
      <c r="G220" s="44">
        <f>SUM(G218:G219)</f>
        <v>230</v>
      </c>
      <c r="H220" s="19">
        <v>45.54</v>
      </c>
      <c r="I220" s="18">
        <f>SUM(I218:I219)</f>
        <v>162</v>
      </c>
      <c r="J220" s="54">
        <v>39.42</v>
      </c>
      <c r="K220" s="44">
        <f>SUM(K218:K219)</f>
        <v>23</v>
      </c>
      <c r="L220" s="26">
        <v>4.55</v>
      </c>
    </row>
    <row r="221" spans="1:12" s="3" customFormat="1" ht="9.75">
      <c r="A221" s="11">
        <v>169</v>
      </c>
      <c r="B221" s="34" t="s">
        <v>157</v>
      </c>
      <c r="C221" s="49">
        <v>143</v>
      </c>
      <c r="D221" s="13">
        <v>70.79</v>
      </c>
      <c r="E221" s="12">
        <v>99</v>
      </c>
      <c r="F221" s="50">
        <v>75</v>
      </c>
      <c r="G221" s="42">
        <v>48</v>
      </c>
      <c r="H221" s="13">
        <v>23.76</v>
      </c>
      <c r="I221" s="12">
        <v>33</v>
      </c>
      <c r="J221" s="50">
        <v>25</v>
      </c>
      <c r="K221" s="42">
        <v>11</v>
      </c>
      <c r="L221" s="24">
        <v>5.45</v>
      </c>
    </row>
    <row r="222" spans="1:12" s="3" customFormat="1" ht="9.75">
      <c r="A222" s="11">
        <v>170</v>
      </c>
      <c r="B222" s="34" t="s">
        <v>158</v>
      </c>
      <c r="C222" s="49">
        <v>126</v>
      </c>
      <c r="D222" s="13">
        <v>51.01</v>
      </c>
      <c r="E222" s="12">
        <v>52</v>
      </c>
      <c r="F222" s="50">
        <v>59.9</v>
      </c>
      <c r="G222" s="42">
        <v>82</v>
      </c>
      <c r="H222" s="13">
        <v>41.74</v>
      </c>
      <c r="I222" s="12">
        <v>36</v>
      </c>
      <c r="J222" s="50">
        <v>40.91</v>
      </c>
      <c r="K222" s="42">
        <v>18</v>
      </c>
      <c r="L222" s="24">
        <v>7.25</v>
      </c>
    </row>
    <row r="223" spans="1:12" s="3" customFormat="1" ht="9.75">
      <c r="A223" s="11">
        <v>171</v>
      </c>
      <c r="B223" s="34" t="s">
        <v>159</v>
      </c>
      <c r="C223" s="49">
        <v>176</v>
      </c>
      <c r="D223" s="13">
        <v>55.75</v>
      </c>
      <c r="E223" s="12">
        <v>76</v>
      </c>
      <c r="F223" s="50">
        <v>54.29</v>
      </c>
      <c r="G223" s="42">
        <v>144</v>
      </c>
      <c r="H223" s="13">
        <v>36.28</v>
      </c>
      <c r="I223" s="12">
        <v>64</v>
      </c>
      <c r="J223" s="50">
        <v>45.71</v>
      </c>
      <c r="K223" s="42">
        <v>25</v>
      </c>
      <c r="L223" s="24">
        <v>7.96</v>
      </c>
    </row>
    <row r="224" spans="1:12" s="32" customFormat="1" ht="9.75">
      <c r="A224" s="17"/>
      <c r="B224" s="37" t="s">
        <v>493</v>
      </c>
      <c r="C224" s="53">
        <f>SUM(C222:C223)</f>
        <v>302</v>
      </c>
      <c r="D224" s="19">
        <v>52.89</v>
      </c>
      <c r="E224" s="18">
        <f>SUM(E222:E223)</f>
        <v>128</v>
      </c>
      <c r="F224" s="54">
        <v>56.14</v>
      </c>
      <c r="G224" s="44">
        <f>SUM(G222:G223)</f>
        <v>226</v>
      </c>
      <c r="H224" s="19">
        <v>39.58</v>
      </c>
      <c r="I224" s="18">
        <f>SUM(I222:I223)</f>
        <v>100</v>
      </c>
      <c r="J224" s="54">
        <v>43.86</v>
      </c>
      <c r="K224" s="44">
        <f>SUM(K222:K223)</f>
        <v>43</v>
      </c>
      <c r="L224" s="26">
        <v>7.53</v>
      </c>
    </row>
    <row r="225" spans="1:12" s="6" customFormat="1" ht="9">
      <c r="A225" s="20"/>
      <c r="B225" s="39" t="s">
        <v>160</v>
      </c>
      <c r="C225" s="55">
        <f>+C215+C216+C217+C220+C221+C224</f>
        <v>2389</v>
      </c>
      <c r="D225" s="22">
        <f>AVERAGE(D215,D216,D217,D220,D221,D224)</f>
        <v>54.39833333333333</v>
      </c>
      <c r="E225" s="21">
        <f>+E215+E216+E217+E220+E221+E224</f>
        <v>2028</v>
      </c>
      <c r="F225" s="56">
        <f>AVERAGE(F215,F216,F217,F220,F221,F224)</f>
        <v>61.086666666666666</v>
      </c>
      <c r="G225" s="45">
        <f>+G215+G216+G217+G220+G221+G224</f>
        <v>2022</v>
      </c>
      <c r="H225" s="22">
        <f>AVERAGE(H215,H216,H217,H220,H221,H224)</f>
        <v>38.376666666666665</v>
      </c>
      <c r="I225" s="21">
        <f>+I215+I216+I217+I220+I221+I224</f>
        <v>1561</v>
      </c>
      <c r="J225" s="56">
        <f>AVERAGE(J215,J216,J217,J220,J221,J224)</f>
        <v>38.913333333333334</v>
      </c>
      <c r="K225" s="45">
        <f>+K215+K216+K217+K220+K221+K224</f>
        <v>300</v>
      </c>
      <c r="L225" s="27">
        <f>AVERAGE(L215,L216,L217,L220,L221,L224)</f>
        <v>7.2250000000000005</v>
      </c>
    </row>
    <row r="226" spans="1:12" s="3" customFormat="1" ht="9.75">
      <c r="A226" s="11">
        <v>172</v>
      </c>
      <c r="B226" s="34" t="s">
        <v>161</v>
      </c>
      <c r="C226" s="49">
        <v>150</v>
      </c>
      <c r="D226" s="13">
        <v>60.24</v>
      </c>
      <c r="E226" s="12">
        <v>151</v>
      </c>
      <c r="F226" s="50">
        <v>66.81</v>
      </c>
      <c r="G226" s="42">
        <v>90</v>
      </c>
      <c r="H226" s="13">
        <v>36.14</v>
      </c>
      <c r="I226" s="12">
        <v>75</v>
      </c>
      <c r="J226" s="50">
        <v>33.19</v>
      </c>
      <c r="K226" s="42">
        <v>9</v>
      </c>
      <c r="L226" s="24">
        <v>3.61</v>
      </c>
    </row>
    <row r="227" spans="1:12" s="3" customFormat="1" ht="9.75">
      <c r="A227" s="11">
        <v>173</v>
      </c>
      <c r="B227" s="34" t="s">
        <v>162</v>
      </c>
      <c r="C227" s="49">
        <v>138</v>
      </c>
      <c r="D227" s="13">
        <v>75.82</v>
      </c>
      <c r="E227" s="12">
        <v>124</v>
      </c>
      <c r="F227" s="50">
        <v>79.49</v>
      </c>
      <c r="G227" s="42">
        <v>35</v>
      </c>
      <c r="H227" s="13">
        <v>19.23</v>
      </c>
      <c r="I227" s="12">
        <v>32</v>
      </c>
      <c r="J227" s="50">
        <v>20.51</v>
      </c>
      <c r="K227" s="42">
        <v>9</v>
      </c>
      <c r="L227" s="24">
        <v>4.95</v>
      </c>
    </row>
    <row r="228" spans="1:12" s="3" customFormat="1" ht="9.75">
      <c r="A228" s="11">
        <v>174</v>
      </c>
      <c r="B228" s="34" t="s">
        <v>163</v>
      </c>
      <c r="C228" s="49">
        <v>159</v>
      </c>
      <c r="D228" s="13">
        <v>42.86</v>
      </c>
      <c r="E228" s="12">
        <v>154</v>
      </c>
      <c r="F228" s="50">
        <v>52.56</v>
      </c>
      <c r="G228" s="42">
        <v>122</v>
      </c>
      <c r="H228" s="13">
        <v>32.88</v>
      </c>
      <c r="I228" s="12">
        <v>139</v>
      </c>
      <c r="J228" s="50">
        <v>47.44</v>
      </c>
      <c r="K228" s="42">
        <v>90</v>
      </c>
      <c r="L228" s="24">
        <v>24.26</v>
      </c>
    </row>
    <row r="229" spans="1:12" s="3" customFormat="1" ht="9.75">
      <c r="A229" s="11">
        <v>175</v>
      </c>
      <c r="B229" s="34" t="s">
        <v>164</v>
      </c>
      <c r="C229" s="49">
        <v>163</v>
      </c>
      <c r="D229" s="13">
        <v>47.38</v>
      </c>
      <c r="E229" s="12">
        <v>174</v>
      </c>
      <c r="F229" s="50">
        <v>61.05</v>
      </c>
      <c r="G229" s="42">
        <v>99</v>
      </c>
      <c r="H229" s="13">
        <v>28.78</v>
      </c>
      <c r="I229" s="12">
        <v>111</v>
      </c>
      <c r="J229" s="50">
        <v>38.95</v>
      </c>
      <c r="K229" s="42">
        <v>82</v>
      </c>
      <c r="L229" s="24">
        <v>23.84</v>
      </c>
    </row>
    <row r="230" spans="1:12" s="32" customFormat="1" ht="9.75">
      <c r="A230" s="17"/>
      <c r="B230" s="37" t="s">
        <v>494</v>
      </c>
      <c r="C230" s="53">
        <f>SUM(C228:C229)</f>
        <v>322</v>
      </c>
      <c r="D230" s="19">
        <v>45.03</v>
      </c>
      <c r="E230" s="18">
        <f>SUM(E228:E229)</f>
        <v>328</v>
      </c>
      <c r="F230" s="54">
        <v>56.75</v>
      </c>
      <c r="G230" s="44">
        <f>SUM(G228:G229)</f>
        <v>221</v>
      </c>
      <c r="H230" s="19">
        <v>30.91</v>
      </c>
      <c r="I230" s="18">
        <f>SUM(I228:I229)</f>
        <v>250</v>
      </c>
      <c r="J230" s="54">
        <v>43.25</v>
      </c>
      <c r="K230" s="44">
        <f>SUM(K228:K229)</f>
        <v>172</v>
      </c>
      <c r="L230" s="26">
        <v>24.06</v>
      </c>
    </row>
    <row r="231" spans="1:12" s="3" customFormat="1" ht="9.75">
      <c r="A231" s="11">
        <v>176</v>
      </c>
      <c r="B231" s="34" t="s">
        <v>165</v>
      </c>
      <c r="C231" s="49">
        <v>234</v>
      </c>
      <c r="D231" s="13">
        <v>63.76</v>
      </c>
      <c r="E231" s="12">
        <v>213</v>
      </c>
      <c r="F231" s="50">
        <v>69.61</v>
      </c>
      <c r="G231" s="42">
        <v>88</v>
      </c>
      <c r="H231" s="13">
        <v>23.98</v>
      </c>
      <c r="I231" s="12">
        <v>93</v>
      </c>
      <c r="J231" s="50">
        <v>30.39</v>
      </c>
      <c r="K231" s="42">
        <v>45</v>
      </c>
      <c r="L231" s="24">
        <v>12.26</v>
      </c>
    </row>
    <row r="232" spans="1:12" s="3" customFormat="1" ht="9.75">
      <c r="A232" s="11">
        <v>177</v>
      </c>
      <c r="B232" s="34" t="s">
        <v>166</v>
      </c>
      <c r="C232" s="49">
        <v>233</v>
      </c>
      <c r="D232" s="13">
        <v>59.74</v>
      </c>
      <c r="E232" s="12">
        <v>200</v>
      </c>
      <c r="F232" s="50">
        <v>60.42</v>
      </c>
      <c r="G232" s="42">
        <v>109</v>
      </c>
      <c r="H232" s="13">
        <v>27.95</v>
      </c>
      <c r="I232" s="12">
        <v>119</v>
      </c>
      <c r="J232" s="50">
        <v>35.95</v>
      </c>
      <c r="K232" s="42">
        <v>48</v>
      </c>
      <c r="L232" s="24">
        <v>12.31</v>
      </c>
    </row>
    <row r="233" spans="1:12" s="3" customFormat="1" ht="9.75">
      <c r="A233" s="11">
        <v>178</v>
      </c>
      <c r="B233" s="34" t="s">
        <v>167</v>
      </c>
      <c r="C233" s="49">
        <v>199</v>
      </c>
      <c r="D233" s="13">
        <v>56.86</v>
      </c>
      <c r="E233" s="12">
        <v>186</v>
      </c>
      <c r="F233" s="50">
        <v>64.36</v>
      </c>
      <c r="G233" s="42">
        <v>111</v>
      </c>
      <c r="H233" s="13">
        <v>31.71</v>
      </c>
      <c r="I233" s="12">
        <v>103</v>
      </c>
      <c r="J233" s="50">
        <v>35.64</v>
      </c>
      <c r="K233" s="42">
        <v>40</v>
      </c>
      <c r="L233" s="24">
        <v>11.43</v>
      </c>
    </row>
    <row r="234" spans="1:12" s="3" customFormat="1" ht="9.75">
      <c r="A234" s="11">
        <v>179</v>
      </c>
      <c r="B234" s="34" t="s">
        <v>168</v>
      </c>
      <c r="C234" s="49">
        <v>221</v>
      </c>
      <c r="D234" s="13">
        <v>58.78</v>
      </c>
      <c r="E234" s="12">
        <v>203</v>
      </c>
      <c r="F234" s="50">
        <v>65.48</v>
      </c>
      <c r="G234" s="42">
        <v>113</v>
      </c>
      <c r="H234" s="13">
        <v>30.05</v>
      </c>
      <c r="I234" s="12">
        <v>107</v>
      </c>
      <c r="J234" s="50">
        <v>34.52</v>
      </c>
      <c r="K234" s="42">
        <v>42</v>
      </c>
      <c r="L234" s="24">
        <v>11.17</v>
      </c>
    </row>
    <row r="235" spans="1:12" s="3" customFormat="1" ht="9.75">
      <c r="A235" s="11">
        <v>180</v>
      </c>
      <c r="B235" s="34" t="s">
        <v>169</v>
      </c>
      <c r="C235" s="49">
        <v>241</v>
      </c>
      <c r="D235" s="13">
        <v>75.79</v>
      </c>
      <c r="E235" s="12">
        <v>227</v>
      </c>
      <c r="F235" s="50">
        <v>78.01</v>
      </c>
      <c r="G235" s="42">
        <v>55</v>
      </c>
      <c r="H235" s="13">
        <v>17.3</v>
      </c>
      <c r="I235" s="12">
        <v>64</v>
      </c>
      <c r="J235" s="50">
        <v>21.99</v>
      </c>
      <c r="K235" s="42">
        <v>22</v>
      </c>
      <c r="L235" s="24">
        <v>6.92</v>
      </c>
    </row>
    <row r="236" spans="1:12" s="32" customFormat="1" ht="9.75">
      <c r="A236" s="17"/>
      <c r="B236" s="37" t="s">
        <v>495</v>
      </c>
      <c r="C236" s="53">
        <f>SUM(C231:C235)</f>
        <v>1128</v>
      </c>
      <c r="D236" s="19">
        <v>62.63</v>
      </c>
      <c r="E236" s="18">
        <f>SUM(E231:E235)</f>
        <v>1029</v>
      </c>
      <c r="F236" s="54">
        <v>67.92</v>
      </c>
      <c r="G236" s="44">
        <f>SUM(G231:G235)</f>
        <v>476</v>
      </c>
      <c r="H236" s="19">
        <v>26.43</v>
      </c>
      <c r="I236" s="18">
        <f>SUM(I231:I235)</f>
        <v>486</v>
      </c>
      <c r="J236" s="54">
        <v>32.08</v>
      </c>
      <c r="K236" s="44">
        <f>SUM(K231:K235)</f>
        <v>197</v>
      </c>
      <c r="L236" s="26">
        <v>10.94</v>
      </c>
    </row>
    <row r="237" spans="1:12" s="3" customFormat="1" ht="9.75">
      <c r="A237" s="11">
        <v>181</v>
      </c>
      <c r="B237" s="34" t="s">
        <v>441</v>
      </c>
      <c r="C237" s="49">
        <v>108</v>
      </c>
      <c r="D237" s="13">
        <v>52.43</v>
      </c>
      <c r="E237" s="12">
        <v>106</v>
      </c>
      <c r="F237" s="50">
        <v>60.23</v>
      </c>
      <c r="G237" s="42">
        <v>75</v>
      </c>
      <c r="H237" s="13">
        <v>36.41</v>
      </c>
      <c r="I237" s="12">
        <v>70</v>
      </c>
      <c r="J237" s="50">
        <v>39.77</v>
      </c>
      <c r="K237" s="42">
        <v>23</v>
      </c>
      <c r="L237" s="24">
        <v>11.17</v>
      </c>
    </row>
    <row r="238" spans="1:12" s="3" customFormat="1" ht="9.75">
      <c r="A238" s="11">
        <v>182</v>
      </c>
      <c r="B238" s="34" t="s">
        <v>170</v>
      </c>
      <c r="C238" s="49">
        <v>176</v>
      </c>
      <c r="D238" s="13">
        <v>55.35</v>
      </c>
      <c r="E238" s="12">
        <v>164</v>
      </c>
      <c r="F238" s="50">
        <v>59.42</v>
      </c>
      <c r="G238" s="42">
        <v>94</v>
      </c>
      <c r="H238" s="13">
        <v>29.56</v>
      </c>
      <c r="I238" s="12">
        <v>112</v>
      </c>
      <c r="J238" s="50">
        <v>40.58</v>
      </c>
      <c r="K238" s="42">
        <v>48</v>
      </c>
      <c r="L238" s="24">
        <v>15.09</v>
      </c>
    </row>
    <row r="239" spans="1:12" s="3" customFormat="1" ht="9.75">
      <c r="A239" s="11">
        <v>183</v>
      </c>
      <c r="B239" s="34" t="s">
        <v>171</v>
      </c>
      <c r="C239" s="49">
        <v>164</v>
      </c>
      <c r="D239" s="13">
        <v>60.07</v>
      </c>
      <c r="E239" s="12">
        <v>151</v>
      </c>
      <c r="F239" s="50">
        <v>58.75</v>
      </c>
      <c r="G239" s="42">
        <v>87</v>
      </c>
      <c r="H239" s="13">
        <v>31.87</v>
      </c>
      <c r="I239" s="12">
        <v>106</v>
      </c>
      <c r="J239" s="50">
        <v>41.25</v>
      </c>
      <c r="K239" s="42">
        <v>22</v>
      </c>
      <c r="L239" s="24">
        <v>8.06</v>
      </c>
    </row>
    <row r="240" spans="1:12" s="32" customFormat="1" ht="9.75">
      <c r="A240" s="17"/>
      <c r="B240" s="37" t="s">
        <v>496</v>
      </c>
      <c r="C240" s="53">
        <f>SUM(C238:C239)</f>
        <v>340</v>
      </c>
      <c r="D240" s="19">
        <v>57.53</v>
      </c>
      <c r="E240" s="18">
        <f>SUM(E238:E239)</f>
        <v>315</v>
      </c>
      <c r="F240" s="54">
        <v>59.1</v>
      </c>
      <c r="G240" s="44">
        <f>SUM(G238:G239)</f>
        <v>181</v>
      </c>
      <c r="H240" s="19">
        <v>30.63</v>
      </c>
      <c r="I240" s="18">
        <f>SUM(I238:I239)</f>
        <v>218</v>
      </c>
      <c r="J240" s="54">
        <v>40.9</v>
      </c>
      <c r="K240" s="44">
        <f>SUM(K238:K239)</f>
        <v>70</v>
      </c>
      <c r="L240" s="26">
        <v>11.84</v>
      </c>
    </row>
    <row r="241" spans="1:12" s="3" customFormat="1" ht="9.75">
      <c r="A241" s="11">
        <v>184</v>
      </c>
      <c r="B241" s="34" t="s">
        <v>172</v>
      </c>
      <c r="C241" s="49">
        <v>223</v>
      </c>
      <c r="D241" s="13">
        <v>55.89</v>
      </c>
      <c r="E241" s="12">
        <v>246</v>
      </c>
      <c r="F241" s="50">
        <v>63.9</v>
      </c>
      <c r="G241" s="42">
        <v>138</v>
      </c>
      <c r="H241" s="13">
        <v>34.59</v>
      </c>
      <c r="I241" s="12">
        <v>139</v>
      </c>
      <c r="J241" s="50">
        <v>36.1</v>
      </c>
      <c r="K241" s="42">
        <v>38</v>
      </c>
      <c r="L241" s="24">
        <v>9.52</v>
      </c>
    </row>
    <row r="242" spans="1:12" s="3" customFormat="1" ht="9.75">
      <c r="A242" s="11">
        <v>185</v>
      </c>
      <c r="B242" s="34" t="s">
        <v>173</v>
      </c>
      <c r="C242" s="49">
        <v>228</v>
      </c>
      <c r="D242" s="13">
        <v>55.61</v>
      </c>
      <c r="E242" s="12">
        <v>221</v>
      </c>
      <c r="F242" s="50">
        <v>59.57</v>
      </c>
      <c r="G242" s="42">
        <v>154</v>
      </c>
      <c r="H242" s="13">
        <v>37.56</v>
      </c>
      <c r="I242" s="12">
        <v>150</v>
      </c>
      <c r="J242" s="50">
        <v>40.33</v>
      </c>
      <c r="K242" s="42">
        <v>28</v>
      </c>
      <c r="L242" s="24">
        <v>6.83</v>
      </c>
    </row>
    <row r="243" spans="1:12" s="32" customFormat="1" ht="9.75">
      <c r="A243" s="17"/>
      <c r="B243" s="37" t="s">
        <v>497</v>
      </c>
      <c r="C243" s="53">
        <f>SUM(C241:C242)</f>
        <v>451</v>
      </c>
      <c r="D243" s="19">
        <v>55.75</v>
      </c>
      <c r="E243" s="18">
        <f>SUM(E241:E242)</f>
        <v>467</v>
      </c>
      <c r="F243" s="54">
        <v>61.77</v>
      </c>
      <c r="G243" s="44">
        <f>SUM(G241:G242)</f>
        <v>292</v>
      </c>
      <c r="H243" s="19">
        <v>36.09</v>
      </c>
      <c r="I243" s="18">
        <f>SUM(I241:I242)</f>
        <v>289</v>
      </c>
      <c r="J243" s="54">
        <v>38.23</v>
      </c>
      <c r="K243" s="44">
        <f>SUM(K241:K242)</f>
        <v>66</v>
      </c>
      <c r="L243" s="26">
        <v>8.16</v>
      </c>
    </row>
    <row r="244" spans="1:12" s="3" customFormat="1" ht="9.75">
      <c r="A244" s="11">
        <v>186</v>
      </c>
      <c r="B244" s="34" t="s">
        <v>174</v>
      </c>
      <c r="C244" s="49">
        <v>157</v>
      </c>
      <c r="D244" s="13">
        <v>36.85</v>
      </c>
      <c r="E244" s="12">
        <v>178</v>
      </c>
      <c r="F244" s="50">
        <v>51</v>
      </c>
      <c r="G244" s="42">
        <v>161</v>
      </c>
      <c r="H244" s="13">
        <v>37.79</v>
      </c>
      <c r="I244" s="12">
        <v>171</v>
      </c>
      <c r="J244" s="50">
        <v>49</v>
      </c>
      <c r="K244" s="42">
        <v>108</v>
      </c>
      <c r="L244" s="24">
        <v>25.35</v>
      </c>
    </row>
    <row r="245" spans="1:12" s="3" customFormat="1" ht="9.75">
      <c r="A245" s="11">
        <v>187</v>
      </c>
      <c r="B245" s="34" t="s">
        <v>175</v>
      </c>
      <c r="C245" s="49">
        <v>160</v>
      </c>
      <c r="D245" s="13">
        <v>59.48</v>
      </c>
      <c r="E245" s="12">
        <v>147</v>
      </c>
      <c r="F245" s="50">
        <v>63.91</v>
      </c>
      <c r="G245" s="42">
        <v>74</v>
      </c>
      <c r="H245" s="13">
        <v>27.51</v>
      </c>
      <c r="I245" s="12">
        <v>83</v>
      </c>
      <c r="J245" s="50">
        <v>36.9</v>
      </c>
      <c r="K245" s="42">
        <v>35</v>
      </c>
      <c r="L245" s="24">
        <v>13.01</v>
      </c>
    </row>
    <row r="246" spans="1:12" s="3" customFormat="1" ht="9.75">
      <c r="A246" s="11">
        <v>188</v>
      </c>
      <c r="B246" s="34" t="s">
        <v>176</v>
      </c>
      <c r="C246" s="49">
        <v>152</v>
      </c>
      <c r="D246" s="13">
        <v>57.79</v>
      </c>
      <c r="E246" s="12">
        <v>135</v>
      </c>
      <c r="F246" s="50">
        <v>61.09</v>
      </c>
      <c r="G246" s="42">
        <v>84</v>
      </c>
      <c r="H246" s="13">
        <v>31.94</v>
      </c>
      <c r="I246" s="12">
        <v>86</v>
      </c>
      <c r="J246" s="50">
        <v>38.91</v>
      </c>
      <c r="K246" s="42">
        <v>27</v>
      </c>
      <c r="L246" s="24">
        <v>10.27</v>
      </c>
    </row>
    <row r="247" spans="1:12" s="32" customFormat="1" ht="9.75">
      <c r="A247" s="17"/>
      <c r="B247" s="37" t="s">
        <v>498</v>
      </c>
      <c r="C247" s="53">
        <f>SUM(C245:C246)</f>
        <v>312</v>
      </c>
      <c r="D247" s="19">
        <v>58.65</v>
      </c>
      <c r="E247" s="18">
        <f>SUM(E245:E246)</f>
        <v>282</v>
      </c>
      <c r="F247" s="54">
        <v>62.53</v>
      </c>
      <c r="G247" s="44">
        <f>SUM(G245:G246)</f>
        <v>158</v>
      </c>
      <c r="H247" s="19">
        <v>29.7</v>
      </c>
      <c r="I247" s="18">
        <f>SUM(I245:I246)</f>
        <v>169</v>
      </c>
      <c r="J247" s="54">
        <v>37.47</v>
      </c>
      <c r="K247" s="44">
        <f>SUM(K245:K246)</f>
        <v>62</v>
      </c>
      <c r="L247" s="26">
        <v>11.65</v>
      </c>
    </row>
    <row r="248" spans="1:12" s="3" customFormat="1" ht="9.75">
      <c r="A248" s="11">
        <v>189</v>
      </c>
      <c r="B248" s="34" t="s">
        <v>177</v>
      </c>
      <c r="C248" s="49">
        <v>104</v>
      </c>
      <c r="D248" s="13">
        <v>52.26</v>
      </c>
      <c r="E248" s="12">
        <v>64</v>
      </c>
      <c r="F248" s="50">
        <v>44.76</v>
      </c>
      <c r="G248" s="42">
        <v>91</v>
      </c>
      <c r="H248" s="13">
        <v>45.73</v>
      </c>
      <c r="I248" s="12">
        <v>79</v>
      </c>
      <c r="J248" s="50">
        <v>55.24</v>
      </c>
      <c r="K248" s="42">
        <v>4</v>
      </c>
      <c r="L248" s="24">
        <v>2.01</v>
      </c>
    </row>
    <row r="249" spans="1:12" s="6" customFormat="1" ht="9">
      <c r="A249" s="20"/>
      <c r="B249" s="39" t="s">
        <v>178</v>
      </c>
      <c r="C249" s="55">
        <f>+C226+C227+C230+C236+C237+C240+C243+C244+C247+C248</f>
        <v>3210</v>
      </c>
      <c r="D249" s="22">
        <f>AVERAGE(D230,D226,D227,D236,D237,D240,D243,D244,D247,D248)</f>
        <v>55.718999999999994</v>
      </c>
      <c r="E249" s="21">
        <f>+E226+E227+E230+E236+E237+E240+E243+E244+E247+E248</f>
        <v>3044</v>
      </c>
      <c r="F249" s="56">
        <f>AVERAGE(F230,F226,F227,F236,F237,F240,F243,F244,F247,F248)</f>
        <v>61.036</v>
      </c>
      <c r="G249" s="45">
        <f>+G226+G227+G230+G236+G237+G240+G243+G244+G247+G248</f>
        <v>1780</v>
      </c>
      <c r="H249" s="22">
        <f>AVERAGE(H230,H226,H227,H236,H237,H240,H243,H244,H247,H248)</f>
        <v>32.906</v>
      </c>
      <c r="I249" s="21">
        <f>+I226+I227+I230+I236+I237+I240+I243+I244+I247+I248</f>
        <v>1839</v>
      </c>
      <c r="J249" s="56">
        <f>AVERAGE(J230,J226,J227,J236,J237,J240,J243,J244,J247,J248)</f>
        <v>38.964</v>
      </c>
      <c r="K249" s="45">
        <f>+K226+K227+K230+K236+K237+K240+K243+K244+K247+K248</f>
        <v>720</v>
      </c>
      <c r="L249" s="27">
        <f>AVERAGE(L230,L226,L227,L236,L237,L240,L243,L244,L247,L248)</f>
        <v>11.373999999999999</v>
      </c>
    </row>
    <row r="250" spans="1:12" s="3" customFormat="1" ht="9.75">
      <c r="A250" s="11">
        <v>190</v>
      </c>
      <c r="B250" s="34" t="s">
        <v>179</v>
      </c>
      <c r="C250" s="49">
        <v>265</v>
      </c>
      <c r="D250" s="13">
        <v>59.82</v>
      </c>
      <c r="E250" s="12">
        <v>242</v>
      </c>
      <c r="F250" s="50">
        <v>77.32</v>
      </c>
      <c r="G250" s="42">
        <v>94</v>
      </c>
      <c r="H250" s="13">
        <v>21.22</v>
      </c>
      <c r="I250" s="12">
        <v>71</v>
      </c>
      <c r="J250" s="50">
        <v>22.68</v>
      </c>
      <c r="K250" s="42">
        <v>84</v>
      </c>
      <c r="L250" s="24">
        <v>18.96</v>
      </c>
    </row>
    <row r="251" spans="1:12" s="3" customFormat="1" ht="9.75">
      <c r="A251" s="11">
        <v>191</v>
      </c>
      <c r="B251" s="34" t="s">
        <v>180</v>
      </c>
      <c r="C251" s="49">
        <v>63</v>
      </c>
      <c r="D251" s="13">
        <v>36.21</v>
      </c>
      <c r="E251" s="12">
        <v>60</v>
      </c>
      <c r="F251" s="50">
        <v>44.12</v>
      </c>
      <c r="G251" s="42">
        <v>88</v>
      </c>
      <c r="H251" s="13">
        <v>50.57</v>
      </c>
      <c r="I251" s="12">
        <v>76</v>
      </c>
      <c r="J251" s="50">
        <v>55.88</v>
      </c>
      <c r="K251" s="42">
        <v>23</v>
      </c>
      <c r="L251" s="24">
        <v>13.22</v>
      </c>
    </row>
    <row r="252" spans="1:12" s="3" customFormat="1" ht="9.75">
      <c r="A252" s="11">
        <v>192</v>
      </c>
      <c r="B252" s="36" t="s">
        <v>181</v>
      </c>
      <c r="C252" s="49">
        <v>157</v>
      </c>
      <c r="D252" s="13">
        <v>44.6</v>
      </c>
      <c r="E252" s="12">
        <v>140</v>
      </c>
      <c r="F252" s="50">
        <v>52.43</v>
      </c>
      <c r="G252" s="42">
        <v>174</v>
      </c>
      <c r="H252" s="13">
        <v>49.43</v>
      </c>
      <c r="I252" s="12">
        <v>127</v>
      </c>
      <c r="J252" s="50">
        <v>47.57</v>
      </c>
      <c r="K252" s="42">
        <v>21</v>
      </c>
      <c r="L252" s="24">
        <v>5.97</v>
      </c>
    </row>
    <row r="253" spans="1:12" s="3" customFormat="1" ht="9.75">
      <c r="A253" s="11">
        <v>193</v>
      </c>
      <c r="B253" s="36" t="s">
        <v>182</v>
      </c>
      <c r="C253" s="49">
        <v>190</v>
      </c>
      <c r="D253" s="13">
        <v>57.93</v>
      </c>
      <c r="E253" s="12">
        <v>141</v>
      </c>
      <c r="F253" s="50">
        <v>62.39</v>
      </c>
      <c r="G253" s="42">
        <v>125</v>
      </c>
      <c r="H253" s="13">
        <v>38.11</v>
      </c>
      <c r="I253" s="12">
        <v>85</v>
      </c>
      <c r="J253" s="50">
        <v>37.61</v>
      </c>
      <c r="K253" s="42">
        <v>13</v>
      </c>
      <c r="L253" s="24">
        <v>3.96</v>
      </c>
    </row>
    <row r="254" spans="1:12" s="32" customFormat="1" ht="9.75">
      <c r="A254" s="17"/>
      <c r="B254" s="37" t="s">
        <v>499</v>
      </c>
      <c r="C254" s="53">
        <f>SUM(C252:C253)</f>
        <v>347</v>
      </c>
      <c r="D254" s="19">
        <v>51.03</v>
      </c>
      <c r="E254" s="18">
        <f>SUM(E252:E253)</f>
        <v>281</v>
      </c>
      <c r="F254" s="54">
        <v>57</v>
      </c>
      <c r="G254" s="44">
        <f>SUM(G252:G253)</f>
        <v>299</v>
      </c>
      <c r="H254" s="19">
        <v>43.97</v>
      </c>
      <c r="I254" s="18">
        <f>SUM(I252:I253)</f>
        <v>212</v>
      </c>
      <c r="J254" s="54">
        <v>43</v>
      </c>
      <c r="K254" s="44">
        <f>SUM(K252:K253)</f>
        <v>34</v>
      </c>
      <c r="L254" s="26">
        <v>5</v>
      </c>
    </row>
    <row r="255" spans="1:12" s="3" customFormat="1" ht="9.75">
      <c r="A255" s="11">
        <v>194</v>
      </c>
      <c r="B255" s="34" t="s">
        <v>183</v>
      </c>
      <c r="C255" s="49">
        <v>213</v>
      </c>
      <c r="D255" s="13">
        <v>48.3</v>
      </c>
      <c r="E255" s="12">
        <v>192</v>
      </c>
      <c r="F255" s="50">
        <v>56.64</v>
      </c>
      <c r="G255" s="42">
        <v>201</v>
      </c>
      <c r="H255" s="13">
        <v>45.58</v>
      </c>
      <c r="I255" s="12">
        <v>147</v>
      </c>
      <c r="J255" s="50">
        <v>43.36</v>
      </c>
      <c r="K255" s="42">
        <v>27</v>
      </c>
      <c r="L255" s="24">
        <v>6.12</v>
      </c>
    </row>
    <row r="256" spans="1:12" s="3" customFormat="1" ht="9.75">
      <c r="A256" s="11">
        <v>195</v>
      </c>
      <c r="B256" s="34" t="s">
        <v>184</v>
      </c>
      <c r="C256" s="49">
        <v>191</v>
      </c>
      <c r="D256" s="13">
        <v>47.04</v>
      </c>
      <c r="E256" s="12">
        <v>159</v>
      </c>
      <c r="F256" s="50">
        <v>47.32</v>
      </c>
      <c r="G256" s="42">
        <v>201</v>
      </c>
      <c r="H256" s="13">
        <v>49.51</v>
      </c>
      <c r="I256" s="12">
        <v>177</v>
      </c>
      <c r="J256" s="50">
        <v>52.68</v>
      </c>
      <c r="K256" s="42">
        <v>14</v>
      </c>
      <c r="L256" s="24">
        <v>3.45</v>
      </c>
    </row>
    <row r="257" spans="1:12" s="3" customFormat="1" ht="9.75">
      <c r="A257" s="11">
        <v>196</v>
      </c>
      <c r="B257" s="34" t="s">
        <v>185</v>
      </c>
      <c r="C257" s="49">
        <v>193</v>
      </c>
      <c r="D257" s="13">
        <v>46.39</v>
      </c>
      <c r="E257" s="12">
        <v>169</v>
      </c>
      <c r="F257" s="50">
        <v>51.68</v>
      </c>
      <c r="G257" s="42">
        <v>204</v>
      </c>
      <c r="H257" s="13">
        <v>49.04</v>
      </c>
      <c r="I257" s="12">
        <v>158</v>
      </c>
      <c r="J257" s="50">
        <v>48.32</v>
      </c>
      <c r="K257" s="42">
        <v>19</v>
      </c>
      <c r="L257" s="24">
        <v>4.57</v>
      </c>
    </row>
    <row r="258" spans="1:12" s="32" customFormat="1" ht="9.75">
      <c r="A258" s="17"/>
      <c r="B258" s="37" t="s">
        <v>500</v>
      </c>
      <c r="C258" s="53">
        <f>SUM(C256:C257)</f>
        <v>384</v>
      </c>
      <c r="D258" s="19">
        <v>46.72</v>
      </c>
      <c r="E258" s="18">
        <f>SUM(E256:E257)</f>
        <v>328</v>
      </c>
      <c r="F258" s="54">
        <v>49.47</v>
      </c>
      <c r="G258" s="44">
        <f>SUM(G256:G257)</f>
        <v>405</v>
      </c>
      <c r="H258" s="19">
        <v>49.27</v>
      </c>
      <c r="I258" s="18">
        <f>SUM(I256:I257)</f>
        <v>335</v>
      </c>
      <c r="J258" s="54">
        <v>50.53</v>
      </c>
      <c r="K258" s="44">
        <f>SUM(K256:K257)</f>
        <v>33</v>
      </c>
      <c r="L258" s="26">
        <v>4.01</v>
      </c>
    </row>
    <row r="259" spans="1:12" s="3" customFormat="1" ht="9.75">
      <c r="A259" s="11">
        <v>197</v>
      </c>
      <c r="B259" s="34" t="s">
        <v>186</v>
      </c>
      <c r="C259" s="49">
        <v>140</v>
      </c>
      <c r="D259" s="13">
        <v>68.63</v>
      </c>
      <c r="E259" s="12">
        <v>129</v>
      </c>
      <c r="F259" s="50">
        <v>72.88</v>
      </c>
      <c r="G259" s="42">
        <v>52</v>
      </c>
      <c r="H259" s="13">
        <v>25.49</v>
      </c>
      <c r="I259" s="12">
        <v>48</v>
      </c>
      <c r="J259" s="50">
        <v>27.12</v>
      </c>
      <c r="K259" s="42">
        <v>12</v>
      </c>
      <c r="L259" s="24">
        <v>5.88</v>
      </c>
    </row>
    <row r="260" spans="1:12" s="3" customFormat="1" ht="9.75">
      <c r="A260" s="11">
        <v>198</v>
      </c>
      <c r="B260" s="34" t="s">
        <v>187</v>
      </c>
      <c r="C260" s="49">
        <v>51</v>
      </c>
      <c r="D260" s="13">
        <v>36.17</v>
      </c>
      <c r="E260" s="12">
        <v>42</v>
      </c>
      <c r="F260" s="50">
        <v>52.5</v>
      </c>
      <c r="G260" s="42">
        <v>73</v>
      </c>
      <c r="H260" s="13">
        <v>51.77</v>
      </c>
      <c r="I260" s="12">
        <v>38</v>
      </c>
      <c r="J260" s="50">
        <v>47.5</v>
      </c>
      <c r="K260" s="42">
        <v>17</v>
      </c>
      <c r="L260" s="24">
        <v>12.06</v>
      </c>
    </row>
    <row r="261" spans="1:12" s="3" customFormat="1" ht="9.75">
      <c r="A261" s="11">
        <v>199</v>
      </c>
      <c r="B261" s="34" t="s">
        <v>188</v>
      </c>
      <c r="C261" s="49">
        <v>139</v>
      </c>
      <c r="D261" s="13">
        <v>37.57</v>
      </c>
      <c r="E261" s="12">
        <v>163</v>
      </c>
      <c r="F261" s="50">
        <v>56.4</v>
      </c>
      <c r="G261" s="42">
        <v>202</v>
      </c>
      <c r="H261" s="13">
        <v>54.59</v>
      </c>
      <c r="I261" s="12">
        <v>126</v>
      </c>
      <c r="J261" s="50">
        <v>43.6</v>
      </c>
      <c r="K261" s="42">
        <v>29</v>
      </c>
      <c r="L261" s="24">
        <v>7.84</v>
      </c>
    </row>
    <row r="262" spans="1:12" s="3" customFormat="1" ht="9.75">
      <c r="A262" s="11">
        <v>200</v>
      </c>
      <c r="B262" s="34" t="s">
        <v>189</v>
      </c>
      <c r="C262" s="49">
        <v>143</v>
      </c>
      <c r="D262" s="13">
        <v>70.1</v>
      </c>
      <c r="E262" s="12">
        <v>128</v>
      </c>
      <c r="F262" s="50">
        <v>74.85</v>
      </c>
      <c r="G262" s="42">
        <v>48</v>
      </c>
      <c r="H262" s="13">
        <v>22.53</v>
      </c>
      <c r="I262" s="12">
        <v>43</v>
      </c>
      <c r="J262" s="50">
        <v>25.15</v>
      </c>
      <c r="K262" s="42">
        <v>13</v>
      </c>
      <c r="L262" s="24">
        <v>6.37</v>
      </c>
    </row>
    <row r="263" spans="1:12" s="3" customFormat="1" ht="9.75">
      <c r="A263" s="11">
        <v>201</v>
      </c>
      <c r="B263" s="34" t="s">
        <v>190</v>
      </c>
      <c r="C263" s="49">
        <v>179</v>
      </c>
      <c r="D263" s="13">
        <v>50.56</v>
      </c>
      <c r="E263" s="12">
        <v>176</v>
      </c>
      <c r="F263" s="50">
        <v>57.14</v>
      </c>
      <c r="G263" s="42">
        <v>160</v>
      </c>
      <c r="H263" s="13">
        <v>45.2</v>
      </c>
      <c r="I263" s="12">
        <v>132</v>
      </c>
      <c r="J263" s="50">
        <v>42.86</v>
      </c>
      <c r="K263" s="42">
        <v>15</v>
      </c>
      <c r="L263" s="24">
        <v>4.24</v>
      </c>
    </row>
    <row r="264" spans="1:12" s="3" customFormat="1" ht="9.75">
      <c r="A264" s="11">
        <v>202</v>
      </c>
      <c r="B264" s="34" t="s">
        <v>442</v>
      </c>
      <c r="C264" s="49">
        <v>282</v>
      </c>
      <c r="D264" s="13">
        <v>63.37</v>
      </c>
      <c r="E264" s="12">
        <v>265</v>
      </c>
      <c r="F264" s="50">
        <v>67.43</v>
      </c>
      <c r="G264" s="42">
        <v>136</v>
      </c>
      <c r="H264" s="13">
        <v>30.56</v>
      </c>
      <c r="I264" s="12">
        <v>128</v>
      </c>
      <c r="J264" s="50">
        <v>32.57</v>
      </c>
      <c r="K264" s="42">
        <v>27</v>
      </c>
      <c r="L264" s="24">
        <v>6.07</v>
      </c>
    </row>
    <row r="265" spans="1:12" s="3" customFormat="1" ht="9.75">
      <c r="A265" s="11">
        <v>203</v>
      </c>
      <c r="B265" s="34" t="s">
        <v>443</v>
      </c>
      <c r="C265" s="49">
        <v>256</v>
      </c>
      <c r="D265" s="13">
        <v>59.67</v>
      </c>
      <c r="E265" s="12">
        <v>220</v>
      </c>
      <c r="F265" s="50">
        <v>63.58</v>
      </c>
      <c r="G265" s="42">
        <v>156</v>
      </c>
      <c r="H265" s="13">
        <v>36.36</v>
      </c>
      <c r="I265" s="12">
        <v>126</v>
      </c>
      <c r="J265" s="50">
        <v>36.42</v>
      </c>
      <c r="K265" s="42">
        <v>17</v>
      </c>
      <c r="L265" s="24">
        <v>3.96</v>
      </c>
    </row>
    <row r="266" spans="1:12" s="32" customFormat="1" ht="9.75">
      <c r="A266" s="17"/>
      <c r="B266" s="37" t="s">
        <v>501</v>
      </c>
      <c r="C266" s="53">
        <f>SUM(C264:C265)</f>
        <v>538</v>
      </c>
      <c r="D266" s="19">
        <v>61.56</v>
      </c>
      <c r="E266" s="18">
        <f>SUM(E264:E265)</f>
        <v>485</v>
      </c>
      <c r="F266" s="54">
        <v>65.63</v>
      </c>
      <c r="G266" s="44">
        <f>SUM(G264:G265)</f>
        <v>292</v>
      </c>
      <c r="H266" s="19">
        <v>33.41</v>
      </c>
      <c r="I266" s="18">
        <f>SUM(I264:I265)</f>
        <v>254</v>
      </c>
      <c r="J266" s="54">
        <v>34.37</v>
      </c>
      <c r="K266" s="44">
        <f>SUM(K264:K265)</f>
        <v>44</v>
      </c>
      <c r="L266" s="26">
        <v>5.03</v>
      </c>
    </row>
    <row r="267" spans="1:12" s="6" customFormat="1" ht="9">
      <c r="A267" s="20"/>
      <c r="B267" s="39" t="s">
        <v>191</v>
      </c>
      <c r="C267" s="55">
        <f>+C250+C251+C254+C255+C258+C259+C260+C261+C262+C263+C266</f>
        <v>2462</v>
      </c>
      <c r="D267" s="22">
        <f>AVERAGE(D250,D251,D254,D255,D258,D259,D260,D261,D262,D263,D266)</f>
        <v>51.51545454545455</v>
      </c>
      <c r="E267" s="21">
        <f>+E250+E251+E254+E255+E258+E259+E260+E261+E262+E263+E266</f>
        <v>2226</v>
      </c>
      <c r="F267" s="56">
        <f>AVERAGE(F250,F251,F254,F255,F258,F259,F260,F261,F262,F263,F266)</f>
        <v>60.3590909090909</v>
      </c>
      <c r="G267" s="45">
        <f>+G250+G251+G254+G255+G258+G259+G260+G261+G262+G263+G266</f>
        <v>1914</v>
      </c>
      <c r="H267" s="22">
        <f>AVERAGE(H250,H251,H254,H255,H258,H259,H260,H261,H262,H263,H266)</f>
        <v>40.32727272727273</v>
      </c>
      <c r="I267" s="21">
        <f>+I250+I251+I254+I255+I258+I259+I260+I261+I262+I263+I266</f>
        <v>1482</v>
      </c>
      <c r="J267" s="56">
        <f>AVERAGE(J250,J251,J254,J255,J258,J259,J260,J261,J262,J263,J266)</f>
        <v>39.6409090909091</v>
      </c>
      <c r="K267" s="45">
        <f>+K250+K251+K254+K255+K258+K259+K260+K261+K262+K263+K266</f>
        <v>331</v>
      </c>
      <c r="L267" s="27">
        <f>AVERAGE(L250,L251,L254,L255,L258,L259,L260,L261,L262,L263,L266)</f>
        <v>8.066363636363636</v>
      </c>
    </row>
    <row r="268" spans="1:12" s="3" customFormat="1" ht="9.75">
      <c r="A268" s="11">
        <v>204</v>
      </c>
      <c r="B268" s="34" t="s">
        <v>192</v>
      </c>
      <c r="C268" s="49">
        <v>148</v>
      </c>
      <c r="D268" s="13">
        <v>51.39</v>
      </c>
      <c r="E268" s="12">
        <v>142</v>
      </c>
      <c r="F268" s="50">
        <v>53.58</v>
      </c>
      <c r="G268" s="42">
        <v>124</v>
      </c>
      <c r="H268" s="13">
        <v>43.06</v>
      </c>
      <c r="I268" s="12">
        <v>123</v>
      </c>
      <c r="J268" s="50">
        <v>46.42</v>
      </c>
      <c r="K268" s="42">
        <v>16</v>
      </c>
      <c r="L268" s="24">
        <v>5.56</v>
      </c>
    </row>
    <row r="269" spans="1:12" s="3" customFormat="1" ht="9.75">
      <c r="A269" s="11">
        <v>205</v>
      </c>
      <c r="B269" s="34" t="s">
        <v>193</v>
      </c>
      <c r="C269" s="49">
        <v>146</v>
      </c>
      <c r="D269" s="13">
        <v>48.34</v>
      </c>
      <c r="E269" s="12">
        <v>131</v>
      </c>
      <c r="F269" s="50">
        <v>48.16</v>
      </c>
      <c r="G269" s="42">
        <v>144</v>
      </c>
      <c r="H269" s="13">
        <v>47.68</v>
      </c>
      <c r="I269" s="12">
        <v>141</v>
      </c>
      <c r="J269" s="50">
        <v>51.84</v>
      </c>
      <c r="K269" s="42">
        <v>12</v>
      </c>
      <c r="L269" s="24">
        <v>3.97</v>
      </c>
    </row>
    <row r="270" spans="1:12" s="3" customFormat="1" ht="9.75">
      <c r="A270" s="11">
        <v>206</v>
      </c>
      <c r="B270" s="34" t="s">
        <v>194</v>
      </c>
      <c r="C270" s="49">
        <v>130</v>
      </c>
      <c r="D270" s="13">
        <v>50.98</v>
      </c>
      <c r="E270" s="12">
        <v>128</v>
      </c>
      <c r="F270" s="50">
        <v>53.11</v>
      </c>
      <c r="G270" s="42">
        <v>115</v>
      </c>
      <c r="H270" s="13">
        <v>45.1</v>
      </c>
      <c r="I270" s="12">
        <v>113</v>
      </c>
      <c r="J270" s="50">
        <v>46.89</v>
      </c>
      <c r="K270" s="42">
        <v>10</v>
      </c>
      <c r="L270" s="24">
        <v>3.92</v>
      </c>
    </row>
    <row r="271" spans="1:12" s="3" customFormat="1" ht="9.75">
      <c r="A271" s="11">
        <v>207</v>
      </c>
      <c r="B271" s="34" t="s">
        <v>195</v>
      </c>
      <c r="C271" s="49">
        <v>143</v>
      </c>
      <c r="D271" s="13">
        <v>50.18</v>
      </c>
      <c r="E271" s="12">
        <v>132</v>
      </c>
      <c r="F271" s="50">
        <v>48</v>
      </c>
      <c r="G271" s="42">
        <v>133</v>
      </c>
      <c r="H271" s="13">
        <v>46.67</v>
      </c>
      <c r="I271" s="12">
        <v>143</v>
      </c>
      <c r="J271" s="50">
        <v>52</v>
      </c>
      <c r="K271" s="42">
        <v>9</v>
      </c>
      <c r="L271" s="24">
        <v>3.16</v>
      </c>
    </row>
    <row r="272" spans="1:12" s="3" customFormat="1" ht="9.75">
      <c r="A272" s="11">
        <v>208</v>
      </c>
      <c r="B272" s="34" t="s">
        <v>196</v>
      </c>
      <c r="C272" s="49">
        <v>181</v>
      </c>
      <c r="D272" s="13">
        <v>52.01</v>
      </c>
      <c r="E272" s="12">
        <v>158</v>
      </c>
      <c r="F272" s="50">
        <v>54.86</v>
      </c>
      <c r="G272" s="42">
        <v>158</v>
      </c>
      <c r="H272" s="13">
        <v>45.4</v>
      </c>
      <c r="I272" s="12">
        <v>130</v>
      </c>
      <c r="J272" s="50">
        <v>45.14</v>
      </c>
      <c r="K272" s="42">
        <v>9</v>
      </c>
      <c r="L272" s="24">
        <v>2.59</v>
      </c>
    </row>
    <row r="273" spans="1:12" s="3" customFormat="1" ht="9.75">
      <c r="A273" s="11">
        <v>209</v>
      </c>
      <c r="B273" s="34" t="s">
        <v>197</v>
      </c>
      <c r="C273" s="49">
        <v>179</v>
      </c>
      <c r="D273" s="13">
        <v>51.73</v>
      </c>
      <c r="E273" s="12">
        <v>141</v>
      </c>
      <c r="F273" s="50">
        <v>45.93</v>
      </c>
      <c r="G273" s="42">
        <v>162</v>
      </c>
      <c r="H273" s="13">
        <v>46.82</v>
      </c>
      <c r="I273" s="12">
        <v>166</v>
      </c>
      <c r="J273" s="50">
        <v>54.07</v>
      </c>
      <c r="K273" s="42">
        <v>5</v>
      </c>
      <c r="L273" s="24">
        <v>1.45</v>
      </c>
    </row>
    <row r="274" spans="1:12" s="3" customFormat="1" ht="9.75">
      <c r="A274" s="11">
        <v>210</v>
      </c>
      <c r="B274" s="34" t="s">
        <v>198</v>
      </c>
      <c r="C274" s="49">
        <v>147</v>
      </c>
      <c r="D274" s="13">
        <v>51.4</v>
      </c>
      <c r="E274" s="12">
        <v>136</v>
      </c>
      <c r="F274" s="50">
        <v>54.18</v>
      </c>
      <c r="G274" s="42">
        <v>121</v>
      </c>
      <c r="H274" s="13">
        <v>42.31</v>
      </c>
      <c r="I274" s="12">
        <v>115</v>
      </c>
      <c r="J274" s="50">
        <v>45.82</v>
      </c>
      <c r="K274" s="42">
        <v>18</v>
      </c>
      <c r="L274" s="24">
        <v>6.29</v>
      </c>
    </row>
    <row r="275" spans="1:12" s="3" customFormat="1" ht="9.75">
      <c r="A275" s="11">
        <v>211</v>
      </c>
      <c r="B275" s="34" t="s">
        <v>199</v>
      </c>
      <c r="C275" s="49">
        <v>159</v>
      </c>
      <c r="D275" s="13">
        <v>43.21</v>
      </c>
      <c r="E275" s="12">
        <v>146</v>
      </c>
      <c r="F275" s="50">
        <v>43.71</v>
      </c>
      <c r="G275" s="42">
        <v>192</v>
      </c>
      <c r="H275" s="13">
        <v>52.17</v>
      </c>
      <c r="I275" s="12">
        <v>188</v>
      </c>
      <c r="J275" s="50">
        <v>56.29</v>
      </c>
      <c r="K275" s="42">
        <v>17</v>
      </c>
      <c r="L275" s="24">
        <v>4.62</v>
      </c>
    </row>
    <row r="276" spans="1:12" s="3" customFormat="1" ht="9.75">
      <c r="A276" s="11">
        <v>212</v>
      </c>
      <c r="B276" s="34" t="s">
        <v>200</v>
      </c>
      <c r="C276" s="49">
        <v>89</v>
      </c>
      <c r="D276" s="13">
        <v>50.28</v>
      </c>
      <c r="E276" s="12">
        <v>79</v>
      </c>
      <c r="F276" s="50">
        <v>48.77</v>
      </c>
      <c r="G276" s="42">
        <v>83</v>
      </c>
      <c r="H276" s="13">
        <v>46.89</v>
      </c>
      <c r="I276" s="12">
        <v>83</v>
      </c>
      <c r="J276" s="50">
        <v>51.23</v>
      </c>
      <c r="K276" s="42">
        <v>5</v>
      </c>
      <c r="L276" s="24">
        <v>2.82</v>
      </c>
    </row>
    <row r="277" spans="1:12" s="32" customFormat="1" ht="9.75">
      <c r="A277" s="17"/>
      <c r="B277" s="37" t="s">
        <v>502</v>
      </c>
      <c r="C277" s="53">
        <f>SUM(C268:C276)</f>
        <v>1322</v>
      </c>
      <c r="D277" s="19">
        <v>49.79</v>
      </c>
      <c r="E277" s="18">
        <f>SUM(E268:E276)</f>
        <v>1193</v>
      </c>
      <c r="F277" s="54">
        <v>49.81</v>
      </c>
      <c r="G277" s="44">
        <f>SUM(G268:G276)</f>
        <v>1232</v>
      </c>
      <c r="H277" s="19">
        <v>46.4</v>
      </c>
      <c r="I277" s="18">
        <f>SUM(I268:I276)</f>
        <v>1202</v>
      </c>
      <c r="J277" s="54">
        <v>50.19</v>
      </c>
      <c r="K277" s="44">
        <f>SUM(K268:K276)</f>
        <v>101</v>
      </c>
      <c r="L277" s="26">
        <v>3.8</v>
      </c>
    </row>
    <row r="278" spans="1:12" s="3" customFormat="1" ht="9.75">
      <c r="A278" s="11">
        <v>213</v>
      </c>
      <c r="B278" s="34" t="s">
        <v>201</v>
      </c>
      <c r="C278" s="49">
        <v>212</v>
      </c>
      <c r="D278" s="13">
        <v>52.22</v>
      </c>
      <c r="E278" s="12">
        <v>159</v>
      </c>
      <c r="F278" s="50">
        <v>51.62</v>
      </c>
      <c r="G278" s="42">
        <v>180</v>
      </c>
      <c r="H278" s="13">
        <v>44.33</v>
      </c>
      <c r="I278" s="12">
        <v>149</v>
      </c>
      <c r="J278" s="50">
        <v>48.38</v>
      </c>
      <c r="K278" s="42">
        <v>14</v>
      </c>
      <c r="L278" s="24">
        <v>3.45</v>
      </c>
    </row>
    <row r="279" spans="1:12" s="3" customFormat="1" ht="9.75">
      <c r="A279" s="11">
        <v>214</v>
      </c>
      <c r="B279" s="34" t="s">
        <v>202</v>
      </c>
      <c r="C279" s="49">
        <v>210</v>
      </c>
      <c r="D279" s="13">
        <v>53.3</v>
      </c>
      <c r="E279" s="12">
        <v>140</v>
      </c>
      <c r="F279" s="50">
        <v>49.3</v>
      </c>
      <c r="G279" s="42">
        <v>176</v>
      </c>
      <c r="H279" s="13">
        <v>44.67</v>
      </c>
      <c r="I279" s="12">
        <v>144</v>
      </c>
      <c r="J279" s="50">
        <v>50.7</v>
      </c>
      <c r="K279" s="42">
        <v>8</v>
      </c>
      <c r="L279" s="24">
        <v>2.03</v>
      </c>
    </row>
    <row r="280" spans="1:12" s="32" customFormat="1" ht="9.75">
      <c r="A280" s="17"/>
      <c r="B280" s="37" t="s">
        <v>503</v>
      </c>
      <c r="C280" s="53">
        <f>SUM(C278:C279)</f>
        <v>422</v>
      </c>
      <c r="D280" s="19">
        <v>52.75</v>
      </c>
      <c r="E280" s="18">
        <f>SUM(E278:E279)</f>
        <v>299</v>
      </c>
      <c r="F280" s="54">
        <v>50.51</v>
      </c>
      <c r="G280" s="44">
        <f>SUM(G278:G279)</f>
        <v>356</v>
      </c>
      <c r="H280" s="19">
        <v>44.5</v>
      </c>
      <c r="I280" s="18">
        <f>SUM(I278:I279)</f>
        <v>293</v>
      </c>
      <c r="J280" s="54">
        <v>49.49</v>
      </c>
      <c r="K280" s="44">
        <f>SUM(K278:K279)</f>
        <v>22</v>
      </c>
      <c r="L280" s="26">
        <v>2.75</v>
      </c>
    </row>
    <row r="281" spans="1:12" s="3" customFormat="1" ht="9.75">
      <c r="A281" s="11">
        <v>215</v>
      </c>
      <c r="B281" s="34" t="s">
        <v>203</v>
      </c>
      <c r="C281" s="49">
        <v>93</v>
      </c>
      <c r="D281" s="13">
        <v>51.38</v>
      </c>
      <c r="E281" s="12">
        <v>87</v>
      </c>
      <c r="F281" s="50">
        <v>58</v>
      </c>
      <c r="G281" s="42">
        <v>78</v>
      </c>
      <c r="H281" s="13">
        <v>43.09</v>
      </c>
      <c r="I281" s="12">
        <v>63</v>
      </c>
      <c r="J281" s="50">
        <v>42</v>
      </c>
      <c r="K281" s="42">
        <v>10</v>
      </c>
      <c r="L281" s="24">
        <v>5.52</v>
      </c>
    </row>
    <row r="282" spans="1:12" s="3" customFormat="1" ht="9.75">
      <c r="A282" s="11">
        <v>216</v>
      </c>
      <c r="B282" s="34" t="s">
        <v>204</v>
      </c>
      <c r="C282" s="49">
        <v>191</v>
      </c>
      <c r="D282" s="13">
        <v>60.44</v>
      </c>
      <c r="E282" s="12">
        <v>154</v>
      </c>
      <c r="F282" s="50">
        <v>59.23</v>
      </c>
      <c r="G282" s="42">
        <v>105</v>
      </c>
      <c r="H282" s="13">
        <v>33.23</v>
      </c>
      <c r="I282" s="12">
        <v>106</v>
      </c>
      <c r="J282" s="50">
        <v>40.77</v>
      </c>
      <c r="K282" s="42">
        <v>20</v>
      </c>
      <c r="L282" s="24">
        <v>6.33</v>
      </c>
    </row>
    <row r="283" spans="1:12" s="3" customFormat="1" ht="9.75">
      <c r="A283" s="11">
        <v>217</v>
      </c>
      <c r="B283" s="34" t="s">
        <v>205</v>
      </c>
      <c r="C283" s="49">
        <v>191</v>
      </c>
      <c r="D283" s="13">
        <v>62.01</v>
      </c>
      <c r="E283" s="12">
        <v>153</v>
      </c>
      <c r="F283" s="50">
        <v>61.45</v>
      </c>
      <c r="G283" s="42">
        <v>103</v>
      </c>
      <c r="H283" s="13">
        <v>33.44</v>
      </c>
      <c r="I283" s="12">
        <v>96</v>
      </c>
      <c r="J283" s="50">
        <v>38.55</v>
      </c>
      <c r="K283" s="42">
        <v>14</v>
      </c>
      <c r="L283" s="24">
        <v>4.55</v>
      </c>
    </row>
    <row r="284" spans="1:12" s="3" customFormat="1" ht="9.75">
      <c r="A284" s="11">
        <v>218</v>
      </c>
      <c r="B284" s="34" t="s">
        <v>206</v>
      </c>
      <c r="C284" s="49">
        <v>192</v>
      </c>
      <c r="D284" s="13">
        <v>61.94</v>
      </c>
      <c r="E284" s="12">
        <v>167</v>
      </c>
      <c r="F284" s="50">
        <v>67.89</v>
      </c>
      <c r="G284" s="42">
        <v>101</v>
      </c>
      <c r="H284" s="13">
        <v>32.58</v>
      </c>
      <c r="I284" s="12">
        <v>79</v>
      </c>
      <c r="J284" s="50">
        <v>32.11</v>
      </c>
      <c r="K284" s="42">
        <v>17</v>
      </c>
      <c r="L284" s="24">
        <v>5.48</v>
      </c>
    </row>
    <row r="285" spans="1:12" s="32" customFormat="1" ht="9.75">
      <c r="A285" s="17"/>
      <c r="B285" s="37" t="s">
        <v>504</v>
      </c>
      <c r="C285" s="53">
        <f>SUM(C282:C284)</f>
        <v>574</v>
      </c>
      <c r="D285" s="19">
        <v>61.46</v>
      </c>
      <c r="E285" s="18">
        <f>SUM(E282:E284)</f>
        <v>474</v>
      </c>
      <c r="F285" s="54">
        <v>62.78</v>
      </c>
      <c r="G285" s="44">
        <f>SUM(G282:G284)</f>
        <v>309</v>
      </c>
      <c r="H285" s="19">
        <v>33.08</v>
      </c>
      <c r="I285" s="18">
        <f>SUM(I282:I284)</f>
        <v>281</v>
      </c>
      <c r="J285" s="54">
        <v>37.22</v>
      </c>
      <c r="K285" s="44">
        <f>SUM(K282:K284)</f>
        <v>51</v>
      </c>
      <c r="L285" s="26">
        <v>5.46</v>
      </c>
    </row>
    <row r="286" spans="1:12" s="3" customFormat="1" ht="9.75">
      <c r="A286" s="11">
        <v>219</v>
      </c>
      <c r="B286" s="34" t="s">
        <v>207</v>
      </c>
      <c r="C286" s="49">
        <v>147</v>
      </c>
      <c r="D286" s="13">
        <v>47.57</v>
      </c>
      <c r="E286" s="12">
        <v>118</v>
      </c>
      <c r="F286" s="50">
        <v>48.96</v>
      </c>
      <c r="G286" s="42">
        <v>152</v>
      </c>
      <c r="H286" s="13">
        <v>49.19</v>
      </c>
      <c r="I286" s="12">
        <v>123</v>
      </c>
      <c r="J286" s="50">
        <v>51.04</v>
      </c>
      <c r="K286" s="42">
        <v>10</v>
      </c>
      <c r="L286" s="24">
        <v>3.24</v>
      </c>
    </row>
    <row r="287" spans="1:12" s="3" customFormat="1" ht="9.75">
      <c r="A287" s="11">
        <v>220</v>
      </c>
      <c r="B287" s="34" t="s">
        <v>208</v>
      </c>
      <c r="C287" s="49">
        <v>117</v>
      </c>
      <c r="D287" s="13">
        <v>54.17</v>
      </c>
      <c r="E287" s="12">
        <v>113</v>
      </c>
      <c r="F287" s="50">
        <v>63.84</v>
      </c>
      <c r="G287" s="42">
        <v>83</v>
      </c>
      <c r="H287" s="13">
        <v>38.43</v>
      </c>
      <c r="I287" s="12">
        <v>64</v>
      </c>
      <c r="J287" s="50">
        <v>36.16</v>
      </c>
      <c r="K287" s="42">
        <v>16</v>
      </c>
      <c r="L287" s="24">
        <v>7.41</v>
      </c>
    </row>
    <row r="288" spans="1:12" s="3" customFormat="1" ht="9.75">
      <c r="A288" s="11">
        <v>221</v>
      </c>
      <c r="B288" s="34" t="s">
        <v>209</v>
      </c>
      <c r="C288" s="49">
        <v>116</v>
      </c>
      <c r="D288" s="13">
        <v>54.46</v>
      </c>
      <c r="E288" s="12">
        <v>92</v>
      </c>
      <c r="F288" s="50">
        <v>56.79</v>
      </c>
      <c r="G288" s="42">
        <v>85</v>
      </c>
      <c r="H288" s="13">
        <v>39.91</v>
      </c>
      <c r="I288" s="12">
        <v>70</v>
      </c>
      <c r="J288" s="50">
        <v>43.21</v>
      </c>
      <c r="K288" s="42">
        <v>12</v>
      </c>
      <c r="L288" s="24">
        <v>5.63</v>
      </c>
    </row>
    <row r="289" spans="1:12" s="32" customFormat="1" ht="9.75">
      <c r="A289" s="17"/>
      <c r="B289" s="37" t="s">
        <v>505</v>
      </c>
      <c r="C289" s="53">
        <f>SUM(C287:C288)</f>
        <v>233</v>
      </c>
      <c r="D289" s="19">
        <v>54.31</v>
      </c>
      <c r="E289" s="18">
        <f>SUM(E287:E288)</f>
        <v>205</v>
      </c>
      <c r="F289" s="54">
        <v>60.47</v>
      </c>
      <c r="G289" s="44">
        <f>SUM(G287:G288)</f>
        <v>168</v>
      </c>
      <c r="H289" s="19">
        <v>39.16</v>
      </c>
      <c r="I289" s="18">
        <f>SUM(I287:I288)</f>
        <v>134</v>
      </c>
      <c r="J289" s="54">
        <v>39.53</v>
      </c>
      <c r="K289" s="44">
        <f>SUM(K287:K288)</f>
        <v>28</v>
      </c>
      <c r="L289" s="26">
        <v>6.53</v>
      </c>
    </row>
    <row r="290" spans="1:12" s="3" customFormat="1" ht="9.75">
      <c r="A290" s="11">
        <v>222</v>
      </c>
      <c r="B290" s="34" t="s">
        <v>444</v>
      </c>
      <c r="C290" s="49">
        <v>82</v>
      </c>
      <c r="D290" s="13">
        <v>63.08</v>
      </c>
      <c r="E290" s="12">
        <v>78</v>
      </c>
      <c r="F290" s="50">
        <v>70.91</v>
      </c>
      <c r="G290" s="42">
        <v>44</v>
      </c>
      <c r="H290" s="13">
        <v>33.85</v>
      </c>
      <c r="I290" s="12">
        <v>32</v>
      </c>
      <c r="J290" s="50">
        <v>29.09</v>
      </c>
      <c r="K290" s="42">
        <v>4</v>
      </c>
      <c r="L290" s="24">
        <v>3.08</v>
      </c>
    </row>
    <row r="291" spans="1:12" s="3" customFormat="1" ht="9.75">
      <c r="A291" s="11">
        <v>223</v>
      </c>
      <c r="B291" s="34" t="s">
        <v>445</v>
      </c>
      <c r="C291" s="49">
        <v>230</v>
      </c>
      <c r="D291" s="13">
        <v>40.14</v>
      </c>
      <c r="E291" s="12">
        <v>209</v>
      </c>
      <c r="F291" s="50">
        <v>43.82</v>
      </c>
      <c r="G291" s="42">
        <v>333</v>
      </c>
      <c r="H291" s="13">
        <v>58.12</v>
      </c>
      <c r="I291" s="12">
        <v>268</v>
      </c>
      <c r="J291" s="50">
        <v>56.18</v>
      </c>
      <c r="K291" s="42">
        <v>10</v>
      </c>
      <c r="L291" s="24">
        <v>1.75</v>
      </c>
    </row>
    <row r="292" spans="1:12" s="3" customFormat="1" ht="9.75">
      <c r="A292" s="11">
        <v>224</v>
      </c>
      <c r="B292" s="34" t="s">
        <v>446</v>
      </c>
      <c r="C292" s="49">
        <v>46</v>
      </c>
      <c r="D292" s="13">
        <v>36.22</v>
      </c>
      <c r="E292" s="12">
        <v>45</v>
      </c>
      <c r="F292" s="50">
        <v>41.67</v>
      </c>
      <c r="G292" s="42">
        <v>78</v>
      </c>
      <c r="H292" s="13">
        <v>61.42</v>
      </c>
      <c r="I292" s="12">
        <v>63</v>
      </c>
      <c r="J292" s="50">
        <v>58.33</v>
      </c>
      <c r="K292" s="42">
        <v>3</v>
      </c>
      <c r="L292" s="24">
        <v>2.36</v>
      </c>
    </row>
    <row r="293" spans="1:12" s="32" customFormat="1" ht="9.75">
      <c r="A293" s="17"/>
      <c r="B293" s="37" t="s">
        <v>538</v>
      </c>
      <c r="C293" s="53">
        <f>SUM(C291:C292)</f>
        <v>276</v>
      </c>
      <c r="D293" s="19">
        <v>39.43</v>
      </c>
      <c r="E293" s="18">
        <f>SUM(E291:E292)</f>
        <v>254</v>
      </c>
      <c r="F293" s="54">
        <v>43.42</v>
      </c>
      <c r="G293" s="44">
        <f>SUM(G291:G292)</f>
        <v>411</v>
      </c>
      <c r="H293" s="19">
        <v>58.71</v>
      </c>
      <c r="I293" s="18">
        <f>SUM(I291:I292)</f>
        <v>331</v>
      </c>
      <c r="J293" s="54">
        <v>56.58</v>
      </c>
      <c r="K293" s="44">
        <f>SUM(K291:K292)</f>
        <v>13</v>
      </c>
      <c r="L293" s="26">
        <v>1.86</v>
      </c>
    </row>
    <row r="294" spans="1:12" s="3" customFormat="1" ht="9.75">
      <c r="A294" s="11">
        <v>225</v>
      </c>
      <c r="B294" s="34" t="s">
        <v>210</v>
      </c>
      <c r="C294" s="49">
        <v>177</v>
      </c>
      <c r="D294" s="13">
        <v>64.6</v>
      </c>
      <c r="E294" s="12">
        <v>155</v>
      </c>
      <c r="F294" s="50">
        <v>64.58</v>
      </c>
      <c r="G294" s="42">
        <v>90</v>
      </c>
      <c r="H294" s="13">
        <v>32.85</v>
      </c>
      <c r="I294" s="12">
        <v>85</v>
      </c>
      <c r="J294" s="50">
        <v>35.42</v>
      </c>
      <c r="K294" s="42">
        <v>7</v>
      </c>
      <c r="L294" s="24">
        <v>2.55</v>
      </c>
    </row>
    <row r="295" spans="1:12" s="3" customFormat="1" ht="9.75">
      <c r="A295" s="11">
        <v>226</v>
      </c>
      <c r="B295" s="34" t="s">
        <v>211</v>
      </c>
      <c r="C295" s="49">
        <v>154</v>
      </c>
      <c r="D295" s="13">
        <v>57.25</v>
      </c>
      <c r="E295" s="12">
        <v>122</v>
      </c>
      <c r="F295" s="50">
        <v>56.48</v>
      </c>
      <c r="G295" s="42">
        <v>106</v>
      </c>
      <c r="H295" s="13">
        <v>39.41</v>
      </c>
      <c r="I295" s="12">
        <v>94</v>
      </c>
      <c r="J295" s="50">
        <v>43.52</v>
      </c>
      <c r="K295" s="42">
        <v>9</v>
      </c>
      <c r="L295" s="24">
        <v>3.35</v>
      </c>
    </row>
    <row r="296" spans="1:12" s="3" customFormat="1" ht="9.75">
      <c r="A296" s="11">
        <v>227</v>
      </c>
      <c r="B296" s="34" t="s">
        <v>212</v>
      </c>
      <c r="C296" s="49">
        <v>154</v>
      </c>
      <c r="D296" s="13">
        <v>55.8</v>
      </c>
      <c r="E296" s="12">
        <v>130</v>
      </c>
      <c r="F296" s="50">
        <v>59.91</v>
      </c>
      <c r="G296" s="42">
        <v>112</v>
      </c>
      <c r="H296" s="13">
        <v>40.58</v>
      </c>
      <c r="I296" s="12">
        <v>87</v>
      </c>
      <c r="J296" s="50">
        <v>40.09</v>
      </c>
      <c r="K296" s="42">
        <v>10</v>
      </c>
      <c r="L296" s="24">
        <v>3.62</v>
      </c>
    </row>
    <row r="297" spans="1:12" s="3" customFormat="1" ht="9.75">
      <c r="A297" s="11">
        <v>228</v>
      </c>
      <c r="B297" s="34" t="s">
        <v>213</v>
      </c>
      <c r="C297" s="49">
        <v>154</v>
      </c>
      <c r="D297" s="13">
        <v>59</v>
      </c>
      <c r="E297" s="12">
        <v>139</v>
      </c>
      <c r="F297" s="50">
        <v>67.48</v>
      </c>
      <c r="G297" s="42">
        <v>94</v>
      </c>
      <c r="H297" s="13">
        <v>36.02</v>
      </c>
      <c r="I297" s="12">
        <v>67</v>
      </c>
      <c r="J297" s="50">
        <v>32.52</v>
      </c>
      <c r="K297" s="42">
        <v>13</v>
      </c>
      <c r="L297" s="24">
        <v>4.98</v>
      </c>
    </row>
    <row r="298" spans="1:12" s="3" customFormat="1" ht="9.75">
      <c r="A298" s="11">
        <v>229</v>
      </c>
      <c r="B298" s="34" t="s">
        <v>214</v>
      </c>
      <c r="C298" s="49">
        <v>101</v>
      </c>
      <c r="D298" s="13">
        <v>50.75</v>
      </c>
      <c r="E298" s="12">
        <v>78</v>
      </c>
      <c r="F298" s="50">
        <v>46.43</v>
      </c>
      <c r="G298" s="42">
        <v>96</v>
      </c>
      <c r="H298" s="13">
        <v>48.24</v>
      </c>
      <c r="I298" s="12">
        <v>90</v>
      </c>
      <c r="J298" s="50">
        <v>53.57</v>
      </c>
      <c r="K298" s="42">
        <v>2</v>
      </c>
      <c r="L298" s="24">
        <v>1.01</v>
      </c>
    </row>
    <row r="299" spans="1:12" s="32" customFormat="1" ht="9.75">
      <c r="A299" s="17"/>
      <c r="B299" s="37" t="s">
        <v>506</v>
      </c>
      <c r="C299" s="53">
        <f>SUM(C294:C298)</f>
        <v>740</v>
      </c>
      <c r="D299" s="19">
        <v>57.86</v>
      </c>
      <c r="E299" s="18">
        <f>SUM(E294:E298)</f>
        <v>624</v>
      </c>
      <c r="F299" s="54">
        <v>59.6</v>
      </c>
      <c r="G299" s="44">
        <f>SUM(G294:G298)</f>
        <v>498</v>
      </c>
      <c r="H299" s="19">
        <v>38.94</v>
      </c>
      <c r="I299" s="18">
        <f>SUM(I294:I298)</f>
        <v>423</v>
      </c>
      <c r="J299" s="54">
        <v>40.4</v>
      </c>
      <c r="K299" s="44">
        <f>SUM(K294:K298)</f>
        <v>41</v>
      </c>
      <c r="L299" s="26">
        <v>3.21</v>
      </c>
    </row>
    <row r="300" spans="1:12" s="3" customFormat="1" ht="9.75">
      <c r="A300" s="11">
        <v>230</v>
      </c>
      <c r="B300" s="34" t="s">
        <v>215</v>
      </c>
      <c r="C300" s="49">
        <v>201</v>
      </c>
      <c r="D300" s="13">
        <v>60.73</v>
      </c>
      <c r="E300" s="12">
        <v>156</v>
      </c>
      <c r="F300" s="50">
        <v>59.09</v>
      </c>
      <c r="G300" s="42">
        <v>117</v>
      </c>
      <c r="H300" s="13">
        <v>35.35</v>
      </c>
      <c r="I300" s="12">
        <v>108</v>
      </c>
      <c r="J300" s="50">
        <v>40.91</v>
      </c>
      <c r="K300" s="42">
        <v>13</v>
      </c>
      <c r="L300" s="24">
        <v>3.93</v>
      </c>
    </row>
    <row r="301" spans="1:12" s="3" customFormat="1" ht="9.75">
      <c r="A301" s="11">
        <v>231</v>
      </c>
      <c r="B301" s="34" t="s">
        <v>216</v>
      </c>
      <c r="C301" s="49">
        <v>201</v>
      </c>
      <c r="D301" s="13">
        <v>51.28</v>
      </c>
      <c r="E301" s="12">
        <v>174</v>
      </c>
      <c r="F301" s="50">
        <v>61.05</v>
      </c>
      <c r="G301" s="42">
        <v>149</v>
      </c>
      <c r="H301" s="13">
        <v>38.01</v>
      </c>
      <c r="I301" s="12">
        <v>111</v>
      </c>
      <c r="J301" s="50">
        <v>38.95</v>
      </c>
      <c r="K301" s="42">
        <v>42</v>
      </c>
      <c r="L301" s="24">
        <v>10.71</v>
      </c>
    </row>
    <row r="302" spans="1:12" s="3" customFormat="1" ht="9.75">
      <c r="A302" s="11">
        <v>232</v>
      </c>
      <c r="B302" s="34" t="s">
        <v>217</v>
      </c>
      <c r="C302" s="49">
        <v>123</v>
      </c>
      <c r="D302" s="13">
        <v>29.64</v>
      </c>
      <c r="E302" s="12">
        <v>158</v>
      </c>
      <c r="F302" s="50">
        <v>53.38</v>
      </c>
      <c r="G302" s="42">
        <v>178</v>
      </c>
      <c r="H302" s="13">
        <v>42.89</v>
      </c>
      <c r="I302" s="12">
        <v>138</v>
      </c>
      <c r="J302" s="50">
        <v>46.62</v>
      </c>
      <c r="K302" s="42">
        <v>114</v>
      </c>
      <c r="L302" s="24">
        <v>27.47</v>
      </c>
    </row>
    <row r="303" spans="1:12" s="6" customFormat="1" ht="9">
      <c r="A303" s="20"/>
      <c r="B303" s="39" t="s">
        <v>218</v>
      </c>
      <c r="C303" s="55">
        <f>+C277+C280+C281+C285+C286+C289+C290+C293+C299+C300+C301+C302</f>
        <v>4414</v>
      </c>
      <c r="D303" s="22">
        <f>AVERAGE(D277,D280,D281,D285,D286,D289,D290,D293,D299,D300,D301,D302)</f>
        <v>51.60666666666666</v>
      </c>
      <c r="E303" s="21">
        <f>+E277+E280+E281+E285+E286+E289+E290+E293+E299+E300+E301+E302</f>
        <v>3820</v>
      </c>
      <c r="F303" s="56">
        <f>AVERAGE(F277,F280,F281,F285,F286,F289,F290,F293,F299,F300,F301,F302)</f>
        <v>56.49833333333333</v>
      </c>
      <c r="G303" s="45">
        <f>+G277+G280+G281+G285+G286+G289+G290+G293+G299+G300+G301+G302</f>
        <v>3692</v>
      </c>
      <c r="H303" s="22">
        <f>AVERAGE(H277,H280,H281,H285,H286,H289,H290,H293,H299,H300,H301,H302)</f>
        <v>41.93083333333333</v>
      </c>
      <c r="I303" s="21">
        <f>+I277+I280+I281+I285+I286+I289+I290+I293+I299+I300+I301+I302</f>
        <v>3239</v>
      </c>
      <c r="J303" s="56">
        <f>AVERAGE(J277,J280,J281,J285,J286,J289,J290,J293,J299,J300,J301,J302)</f>
        <v>43.50166666666666</v>
      </c>
      <c r="K303" s="45">
        <f>+K277+K280+K281+K285+K286+K289+K290+K293+K299+K300+K301+K302</f>
        <v>449</v>
      </c>
      <c r="L303" s="27">
        <f>AVERAGE(L277,L280,L281,L285,L286,L289,L290,L293,L299,L300,L301,L302)</f>
        <v>6.463333333333334</v>
      </c>
    </row>
    <row r="304" spans="1:12" s="3" customFormat="1" ht="9.75">
      <c r="A304" s="11">
        <v>233</v>
      </c>
      <c r="B304" s="34" t="s">
        <v>219</v>
      </c>
      <c r="C304" s="49">
        <v>174</v>
      </c>
      <c r="D304" s="13">
        <v>47.54</v>
      </c>
      <c r="E304" s="12">
        <v>150</v>
      </c>
      <c r="F304" s="50">
        <v>43.73</v>
      </c>
      <c r="G304" s="42">
        <v>182</v>
      </c>
      <c r="H304" s="13">
        <v>49.73</v>
      </c>
      <c r="I304" s="12">
        <v>193</v>
      </c>
      <c r="J304" s="50">
        <v>56.27</v>
      </c>
      <c r="K304" s="42">
        <v>10</v>
      </c>
      <c r="L304" s="24">
        <v>2.73</v>
      </c>
    </row>
    <row r="305" spans="1:12" s="3" customFormat="1" ht="9.75">
      <c r="A305" s="11">
        <v>234</v>
      </c>
      <c r="B305" s="34" t="s">
        <v>220</v>
      </c>
      <c r="C305" s="49">
        <v>140</v>
      </c>
      <c r="D305" s="13">
        <v>38.67</v>
      </c>
      <c r="E305" s="12">
        <v>139</v>
      </c>
      <c r="F305" s="50">
        <v>42.9</v>
      </c>
      <c r="G305" s="42">
        <v>198</v>
      </c>
      <c r="H305" s="13">
        <v>54.7</v>
      </c>
      <c r="I305" s="12">
        <v>185</v>
      </c>
      <c r="J305" s="50">
        <v>57.1</v>
      </c>
      <c r="K305" s="42">
        <v>24</v>
      </c>
      <c r="L305" s="24">
        <v>6.63</v>
      </c>
    </row>
    <row r="306" spans="1:12" s="3" customFormat="1" ht="9.75">
      <c r="A306" s="11">
        <v>235</v>
      </c>
      <c r="B306" s="34" t="s">
        <v>221</v>
      </c>
      <c r="C306" s="49">
        <v>207</v>
      </c>
      <c r="D306" s="13">
        <v>53.49</v>
      </c>
      <c r="E306" s="12">
        <v>206</v>
      </c>
      <c r="F306" s="50">
        <v>55.08</v>
      </c>
      <c r="G306" s="42">
        <v>169</v>
      </c>
      <c r="H306" s="13">
        <v>43.67</v>
      </c>
      <c r="I306" s="12">
        <v>168</v>
      </c>
      <c r="J306" s="50">
        <v>44.92</v>
      </c>
      <c r="K306" s="42">
        <v>11</v>
      </c>
      <c r="L306" s="24">
        <v>2.84</v>
      </c>
    </row>
    <row r="307" spans="1:12" s="3" customFormat="1" ht="9.75">
      <c r="A307" s="11">
        <v>236</v>
      </c>
      <c r="B307" s="34" t="s">
        <v>222</v>
      </c>
      <c r="C307" s="49">
        <v>142</v>
      </c>
      <c r="D307" s="13">
        <v>40.69</v>
      </c>
      <c r="E307" s="12">
        <v>136</v>
      </c>
      <c r="F307" s="50">
        <v>41.72</v>
      </c>
      <c r="G307" s="42">
        <v>189</v>
      </c>
      <c r="H307" s="13">
        <v>54.15</v>
      </c>
      <c r="I307" s="12">
        <v>190</v>
      </c>
      <c r="J307" s="50">
        <v>58.28</v>
      </c>
      <c r="K307" s="42">
        <v>18</v>
      </c>
      <c r="L307" s="24">
        <v>5.16</v>
      </c>
    </row>
    <row r="308" spans="1:12" s="3" customFormat="1" ht="9.75">
      <c r="A308" s="11">
        <v>237</v>
      </c>
      <c r="B308" s="34" t="s">
        <v>223</v>
      </c>
      <c r="C308" s="49">
        <v>190</v>
      </c>
      <c r="D308" s="13">
        <v>48.97</v>
      </c>
      <c r="E308" s="12">
        <v>188</v>
      </c>
      <c r="F308" s="50">
        <v>53.41</v>
      </c>
      <c r="G308" s="42">
        <v>191</v>
      </c>
      <c r="H308" s="13">
        <v>49.23</v>
      </c>
      <c r="I308" s="12">
        <v>164</v>
      </c>
      <c r="J308" s="50">
        <v>46.59</v>
      </c>
      <c r="K308" s="42">
        <v>7</v>
      </c>
      <c r="L308" s="24">
        <v>1.8</v>
      </c>
    </row>
    <row r="309" spans="1:12" s="3" customFormat="1" ht="9.75">
      <c r="A309" s="11">
        <v>238</v>
      </c>
      <c r="B309" s="34" t="s">
        <v>224</v>
      </c>
      <c r="C309" s="49">
        <v>193</v>
      </c>
      <c r="D309" s="13">
        <v>47.42</v>
      </c>
      <c r="E309" s="12">
        <v>194</v>
      </c>
      <c r="F309" s="50">
        <v>51.05</v>
      </c>
      <c r="G309" s="42">
        <v>198</v>
      </c>
      <c r="H309" s="13">
        <v>48.65</v>
      </c>
      <c r="I309" s="12">
        <v>186</v>
      </c>
      <c r="J309" s="50">
        <v>48.95</v>
      </c>
      <c r="K309" s="42">
        <v>16</v>
      </c>
      <c r="L309" s="24">
        <v>3.93</v>
      </c>
    </row>
    <row r="310" spans="1:12" s="3" customFormat="1" ht="9.75">
      <c r="A310" s="11">
        <v>239</v>
      </c>
      <c r="B310" s="34" t="s">
        <v>225</v>
      </c>
      <c r="C310" s="49">
        <v>201</v>
      </c>
      <c r="D310" s="13">
        <v>49.26</v>
      </c>
      <c r="E310" s="12">
        <v>200</v>
      </c>
      <c r="F310" s="50">
        <v>52.63</v>
      </c>
      <c r="G310" s="42">
        <v>191</v>
      </c>
      <c r="H310" s="13">
        <v>46.81</v>
      </c>
      <c r="I310" s="12">
        <v>180</v>
      </c>
      <c r="J310" s="50">
        <v>47.37</v>
      </c>
      <c r="K310" s="42">
        <v>16</v>
      </c>
      <c r="L310" s="24">
        <v>3.92</v>
      </c>
    </row>
    <row r="311" spans="1:12" s="3" customFormat="1" ht="9.75">
      <c r="A311" s="11">
        <v>240</v>
      </c>
      <c r="B311" s="34" t="s">
        <v>226</v>
      </c>
      <c r="C311" s="49">
        <v>184</v>
      </c>
      <c r="D311" s="13">
        <v>46.7</v>
      </c>
      <c r="E311" s="12">
        <v>163</v>
      </c>
      <c r="F311" s="50">
        <v>44.29</v>
      </c>
      <c r="G311" s="42">
        <v>197</v>
      </c>
      <c r="H311" s="13">
        <v>50</v>
      </c>
      <c r="I311" s="12">
        <v>205</v>
      </c>
      <c r="J311" s="50">
        <v>55.71</v>
      </c>
      <c r="K311" s="42">
        <v>13</v>
      </c>
      <c r="L311" s="24">
        <v>3.3</v>
      </c>
    </row>
    <row r="312" spans="1:12" s="32" customFormat="1" ht="9.75">
      <c r="A312" s="17"/>
      <c r="B312" s="37" t="s">
        <v>507</v>
      </c>
      <c r="C312" s="53">
        <f>SUM(C304:C311)</f>
        <v>1431</v>
      </c>
      <c r="D312" s="19">
        <v>46.75</v>
      </c>
      <c r="E312" s="18">
        <f>SUM(E304:E311)</f>
        <v>1376</v>
      </c>
      <c r="F312" s="54">
        <v>48.33</v>
      </c>
      <c r="G312" s="44">
        <f>SUM(G304:G311)</f>
        <v>1515</v>
      </c>
      <c r="H312" s="19">
        <v>49.49</v>
      </c>
      <c r="I312" s="18">
        <f>SUM(I304:I311)</f>
        <v>1471</v>
      </c>
      <c r="J312" s="54">
        <v>51.67</v>
      </c>
      <c r="K312" s="44">
        <f>SUM(K304:K311)</f>
        <v>115</v>
      </c>
      <c r="L312" s="26">
        <v>3.76</v>
      </c>
    </row>
    <row r="313" spans="1:12" s="3" customFormat="1" ht="9.75">
      <c r="A313" s="11">
        <v>241</v>
      </c>
      <c r="B313" s="34" t="s">
        <v>227</v>
      </c>
      <c r="C313" s="49">
        <v>123</v>
      </c>
      <c r="D313" s="13">
        <v>39.17</v>
      </c>
      <c r="E313" s="12">
        <v>116</v>
      </c>
      <c r="F313" s="50">
        <v>40.85</v>
      </c>
      <c r="G313" s="42">
        <v>188</v>
      </c>
      <c r="H313" s="13">
        <v>59.87</v>
      </c>
      <c r="I313" s="12">
        <v>168</v>
      </c>
      <c r="J313" s="50">
        <v>59.15</v>
      </c>
      <c r="K313" s="42">
        <v>3</v>
      </c>
      <c r="L313" s="24">
        <v>0.96</v>
      </c>
    </row>
    <row r="314" spans="1:12" s="3" customFormat="1" ht="9.75">
      <c r="A314" s="11">
        <v>242</v>
      </c>
      <c r="B314" s="34" t="s">
        <v>228</v>
      </c>
      <c r="C314" s="49">
        <v>128</v>
      </c>
      <c r="D314" s="13">
        <v>40.13</v>
      </c>
      <c r="E314" s="12">
        <v>125</v>
      </c>
      <c r="F314" s="50">
        <v>42.09</v>
      </c>
      <c r="G314" s="42">
        <v>178</v>
      </c>
      <c r="H314" s="13">
        <v>55.8</v>
      </c>
      <c r="I314" s="12">
        <v>172</v>
      </c>
      <c r="J314" s="50">
        <v>57.91</v>
      </c>
      <c r="K314" s="42">
        <v>13</v>
      </c>
      <c r="L314" s="24">
        <v>4.08</v>
      </c>
    </row>
    <row r="315" spans="1:12" s="3" customFormat="1" ht="9.75">
      <c r="A315" s="11">
        <v>243</v>
      </c>
      <c r="B315" s="34" t="s">
        <v>229</v>
      </c>
      <c r="C315" s="49">
        <v>132</v>
      </c>
      <c r="D315" s="13">
        <v>40.12</v>
      </c>
      <c r="E315" s="12">
        <v>124</v>
      </c>
      <c r="F315" s="50">
        <v>40.92</v>
      </c>
      <c r="G315" s="42">
        <v>191</v>
      </c>
      <c r="H315" s="13">
        <v>58.05</v>
      </c>
      <c r="I315" s="12">
        <v>179</v>
      </c>
      <c r="J315" s="50">
        <v>59.08</v>
      </c>
      <c r="K315" s="42">
        <v>6</v>
      </c>
      <c r="L315" s="24">
        <v>1.82</v>
      </c>
    </row>
    <row r="316" spans="1:12" s="3" customFormat="1" ht="9.75">
      <c r="A316" s="11">
        <v>244</v>
      </c>
      <c r="B316" s="34" t="s">
        <v>230</v>
      </c>
      <c r="C316" s="49">
        <v>151</v>
      </c>
      <c r="D316" s="13">
        <v>42.78</v>
      </c>
      <c r="E316" s="12">
        <v>138</v>
      </c>
      <c r="F316" s="50">
        <v>43.26</v>
      </c>
      <c r="G316" s="42">
        <v>198</v>
      </c>
      <c r="H316" s="13">
        <v>56.09</v>
      </c>
      <c r="I316" s="12">
        <v>181</v>
      </c>
      <c r="J316" s="50">
        <v>56.74</v>
      </c>
      <c r="K316" s="42">
        <v>4</v>
      </c>
      <c r="L316" s="24">
        <v>1.13</v>
      </c>
    </row>
    <row r="317" spans="1:12" s="32" customFormat="1" ht="9.75">
      <c r="A317" s="17"/>
      <c r="B317" s="37" t="s">
        <v>508</v>
      </c>
      <c r="C317" s="53">
        <f>SUM(C313:C316)</f>
        <v>534</v>
      </c>
      <c r="D317" s="19">
        <v>40.61</v>
      </c>
      <c r="E317" s="18">
        <f>SUM(E313:E316)</f>
        <v>503</v>
      </c>
      <c r="F317" s="54">
        <v>41.81</v>
      </c>
      <c r="G317" s="44">
        <f>SUM(G313:G316)</f>
        <v>755</v>
      </c>
      <c r="H317" s="19">
        <v>57.41</v>
      </c>
      <c r="I317" s="18">
        <f>SUM(I313:I316)</f>
        <v>700</v>
      </c>
      <c r="J317" s="54">
        <v>58.19</v>
      </c>
      <c r="K317" s="44">
        <f>SUM(K313:K316)</f>
        <v>26</v>
      </c>
      <c r="L317" s="26">
        <v>1.98</v>
      </c>
    </row>
    <row r="318" spans="1:12" s="3" customFormat="1" ht="9.75">
      <c r="A318" s="11">
        <v>245</v>
      </c>
      <c r="B318" s="34" t="s">
        <v>231</v>
      </c>
      <c r="C318" s="49">
        <v>144</v>
      </c>
      <c r="D318" s="13">
        <v>43.11</v>
      </c>
      <c r="E318" s="12">
        <v>153</v>
      </c>
      <c r="F318" s="50">
        <v>50</v>
      </c>
      <c r="G318" s="42">
        <v>139</v>
      </c>
      <c r="H318" s="13">
        <v>41.62</v>
      </c>
      <c r="I318" s="12">
        <v>153</v>
      </c>
      <c r="J318" s="50">
        <v>50</v>
      </c>
      <c r="K318" s="42">
        <v>51</v>
      </c>
      <c r="L318" s="24">
        <v>15.27</v>
      </c>
    </row>
    <row r="319" spans="1:12" s="3" customFormat="1" ht="9.75">
      <c r="A319" s="11">
        <v>246</v>
      </c>
      <c r="B319" s="34" t="s">
        <v>232</v>
      </c>
      <c r="C319" s="49">
        <v>150</v>
      </c>
      <c r="D319" s="13">
        <v>44.51</v>
      </c>
      <c r="E319" s="12">
        <v>153</v>
      </c>
      <c r="F319" s="50">
        <v>52.04</v>
      </c>
      <c r="G319" s="42">
        <v>150</v>
      </c>
      <c r="H319" s="13">
        <v>44.51</v>
      </c>
      <c r="I319" s="12">
        <v>141</v>
      </c>
      <c r="J319" s="50">
        <v>47.96</v>
      </c>
      <c r="K319" s="42">
        <v>37</v>
      </c>
      <c r="L319" s="24">
        <v>10.98</v>
      </c>
    </row>
    <row r="320" spans="1:12" s="3" customFormat="1" ht="9.75">
      <c r="A320" s="11">
        <v>247</v>
      </c>
      <c r="B320" s="34" t="s">
        <v>233</v>
      </c>
      <c r="C320" s="49">
        <v>121</v>
      </c>
      <c r="D320" s="13">
        <v>41.02</v>
      </c>
      <c r="E320" s="12">
        <v>122</v>
      </c>
      <c r="F320" s="50">
        <v>45.52</v>
      </c>
      <c r="G320" s="42">
        <v>141</v>
      </c>
      <c r="H320" s="13">
        <v>47.8</v>
      </c>
      <c r="I320" s="12">
        <v>146</v>
      </c>
      <c r="J320" s="50">
        <v>54.48</v>
      </c>
      <c r="K320" s="42">
        <v>33</v>
      </c>
      <c r="L320" s="24">
        <v>11.19</v>
      </c>
    </row>
    <row r="321" spans="1:12" s="32" customFormat="1" ht="9.75">
      <c r="A321" s="17"/>
      <c r="B321" s="37" t="s">
        <v>509</v>
      </c>
      <c r="C321" s="53">
        <f>SUM(C318:C320)</f>
        <v>415</v>
      </c>
      <c r="D321" s="19">
        <v>42.96</v>
      </c>
      <c r="E321" s="18">
        <f>SUM(E318:E320)</f>
        <v>428</v>
      </c>
      <c r="F321" s="54">
        <v>49.31</v>
      </c>
      <c r="G321" s="44">
        <f>SUM(G318:G320)</f>
        <v>430</v>
      </c>
      <c r="H321" s="19">
        <v>44.51</v>
      </c>
      <c r="I321" s="18">
        <f>SUM(I318:I320)</f>
        <v>440</v>
      </c>
      <c r="J321" s="54">
        <v>50.69</v>
      </c>
      <c r="K321" s="44">
        <f>SUM(K318:K320)</f>
        <v>121</v>
      </c>
      <c r="L321" s="26">
        <v>12.53</v>
      </c>
    </row>
    <row r="322" spans="1:12" s="3" customFormat="1" ht="9.75">
      <c r="A322" s="11">
        <v>248</v>
      </c>
      <c r="B322" s="34" t="s">
        <v>234</v>
      </c>
      <c r="C322" s="49">
        <v>144</v>
      </c>
      <c r="D322" s="13">
        <v>33.8</v>
      </c>
      <c r="E322" s="12">
        <v>149</v>
      </c>
      <c r="F322" s="50">
        <v>36.79</v>
      </c>
      <c r="G322" s="42">
        <v>269</v>
      </c>
      <c r="H322" s="13">
        <v>63.15</v>
      </c>
      <c r="I322" s="12">
        <v>256</v>
      </c>
      <c r="J322" s="50">
        <v>63.21</v>
      </c>
      <c r="K322" s="42">
        <v>13</v>
      </c>
      <c r="L322" s="24">
        <v>3.05</v>
      </c>
    </row>
    <row r="323" spans="1:12" s="3" customFormat="1" ht="9.75">
      <c r="A323" s="11">
        <v>249</v>
      </c>
      <c r="B323" s="34" t="s">
        <v>235</v>
      </c>
      <c r="C323" s="49">
        <v>164</v>
      </c>
      <c r="D323" s="13">
        <v>38.14</v>
      </c>
      <c r="E323" s="12">
        <v>147</v>
      </c>
      <c r="F323" s="50">
        <v>37.89</v>
      </c>
      <c r="G323" s="42">
        <v>254</v>
      </c>
      <c r="H323" s="13">
        <v>59.07</v>
      </c>
      <c r="I323" s="12">
        <v>241</v>
      </c>
      <c r="J323" s="50">
        <v>62.11</v>
      </c>
      <c r="K323" s="42">
        <v>12</v>
      </c>
      <c r="L323" s="24">
        <v>2.79</v>
      </c>
    </row>
    <row r="324" spans="1:12" s="3" customFormat="1" ht="9.75">
      <c r="A324" s="11">
        <v>250</v>
      </c>
      <c r="B324" s="34" t="s">
        <v>236</v>
      </c>
      <c r="C324" s="49">
        <v>129</v>
      </c>
      <c r="D324" s="13">
        <v>39.94</v>
      </c>
      <c r="E324" s="12">
        <v>131</v>
      </c>
      <c r="F324" s="50">
        <v>44.86</v>
      </c>
      <c r="G324" s="42">
        <v>185</v>
      </c>
      <c r="H324" s="13">
        <v>57.28</v>
      </c>
      <c r="I324" s="12">
        <v>161</v>
      </c>
      <c r="J324" s="50">
        <v>55.14</v>
      </c>
      <c r="K324" s="42">
        <v>9</v>
      </c>
      <c r="L324" s="24">
        <v>2.79</v>
      </c>
    </row>
    <row r="325" spans="1:12" s="32" customFormat="1" ht="9.75">
      <c r="A325" s="17"/>
      <c r="B325" s="37" t="s">
        <v>510</v>
      </c>
      <c r="C325" s="53">
        <f>SUM(C322:C324)</f>
        <v>437</v>
      </c>
      <c r="D325" s="19">
        <v>37.07</v>
      </c>
      <c r="E325" s="18">
        <f>SUM(E322:E324)</f>
        <v>427</v>
      </c>
      <c r="F325" s="54">
        <v>39.35</v>
      </c>
      <c r="G325" s="44">
        <f>SUM(G322:G324)</f>
        <v>708</v>
      </c>
      <c r="H325" s="19">
        <v>60.05</v>
      </c>
      <c r="I325" s="18">
        <f>SUM(I322:I324)</f>
        <v>658</v>
      </c>
      <c r="J325" s="54">
        <v>60.65</v>
      </c>
      <c r="K325" s="44">
        <f>SUM(K322:K324)</f>
        <v>34</v>
      </c>
      <c r="L325" s="26">
        <v>2.88</v>
      </c>
    </row>
    <row r="326" spans="1:12" s="3" customFormat="1" ht="9.75">
      <c r="A326" s="11">
        <v>251</v>
      </c>
      <c r="B326" s="34" t="s">
        <v>548</v>
      </c>
      <c r="C326" s="49">
        <v>168</v>
      </c>
      <c r="D326" s="13">
        <v>46.8</v>
      </c>
      <c r="E326" s="12">
        <v>200</v>
      </c>
      <c r="F326" s="50">
        <v>63.29</v>
      </c>
      <c r="G326" s="42">
        <v>133</v>
      </c>
      <c r="H326" s="13">
        <v>37.05</v>
      </c>
      <c r="I326" s="12">
        <v>116</v>
      </c>
      <c r="J326" s="50">
        <v>36.71</v>
      </c>
      <c r="K326" s="42">
        <v>58</v>
      </c>
      <c r="L326" s="24">
        <v>16.16</v>
      </c>
    </row>
    <row r="327" spans="1:12" s="3" customFormat="1" ht="9.75">
      <c r="A327" s="11">
        <v>252</v>
      </c>
      <c r="B327" s="34" t="s">
        <v>549</v>
      </c>
      <c r="C327" s="49">
        <v>191</v>
      </c>
      <c r="D327" s="13">
        <v>50.26</v>
      </c>
      <c r="E327" s="12">
        <v>224</v>
      </c>
      <c r="F327" s="50">
        <v>64.55</v>
      </c>
      <c r="G327" s="42">
        <v>142</v>
      </c>
      <c r="H327" s="13">
        <v>37.37</v>
      </c>
      <c r="I327" s="12">
        <v>123</v>
      </c>
      <c r="J327" s="50">
        <v>35.45</v>
      </c>
      <c r="K327" s="42">
        <v>47</v>
      </c>
      <c r="L327" s="24">
        <v>12.37</v>
      </c>
    </row>
    <row r="328" spans="1:12" s="3" customFormat="1" ht="9.75">
      <c r="A328" s="11">
        <v>253</v>
      </c>
      <c r="B328" s="34" t="s">
        <v>550</v>
      </c>
      <c r="C328" s="49">
        <v>178</v>
      </c>
      <c r="D328" s="13">
        <v>47.34</v>
      </c>
      <c r="E328" s="12">
        <v>205</v>
      </c>
      <c r="F328" s="50">
        <v>61.93</v>
      </c>
      <c r="G328" s="42">
        <v>145</v>
      </c>
      <c r="H328" s="13">
        <v>38.56</v>
      </c>
      <c r="I328" s="12">
        <v>126</v>
      </c>
      <c r="J328" s="50">
        <v>38.07</v>
      </c>
      <c r="K328" s="42">
        <v>53</v>
      </c>
      <c r="L328" s="24">
        <v>14.1</v>
      </c>
    </row>
    <row r="329" spans="1:12" s="32" customFormat="1" ht="9.75">
      <c r="A329" s="17"/>
      <c r="B329" s="37" t="s">
        <v>551</v>
      </c>
      <c r="C329" s="53">
        <f>SUM(C326:C328)</f>
        <v>537</v>
      </c>
      <c r="D329" s="19">
        <v>48.16</v>
      </c>
      <c r="E329" s="18">
        <f>SUM(E326:E328)</f>
        <v>629</v>
      </c>
      <c r="F329" s="54">
        <v>63.28</v>
      </c>
      <c r="G329" s="44">
        <f>SUM(G326:G328)</f>
        <v>420</v>
      </c>
      <c r="H329" s="19">
        <v>37.67</v>
      </c>
      <c r="I329" s="18">
        <f>SUM(I326:I328)</f>
        <v>365</v>
      </c>
      <c r="J329" s="54">
        <v>36.72</v>
      </c>
      <c r="K329" s="44">
        <f>SUM(K326:K328)</f>
        <v>158</v>
      </c>
      <c r="L329" s="26">
        <v>14.17</v>
      </c>
    </row>
    <row r="330" spans="1:12" s="3" customFormat="1" ht="9.75">
      <c r="A330" s="11">
        <v>254</v>
      </c>
      <c r="B330" s="34" t="s">
        <v>237</v>
      </c>
      <c r="C330" s="49">
        <v>252</v>
      </c>
      <c r="D330" s="13">
        <v>67.2</v>
      </c>
      <c r="E330" s="12">
        <v>228</v>
      </c>
      <c r="F330" s="50">
        <v>64.41</v>
      </c>
      <c r="G330" s="42">
        <v>109</v>
      </c>
      <c r="H330" s="13">
        <v>29.07</v>
      </c>
      <c r="I330" s="12">
        <v>126</v>
      </c>
      <c r="J330" s="50">
        <v>35.59</v>
      </c>
      <c r="K330" s="42">
        <v>14</v>
      </c>
      <c r="L330" s="24">
        <v>3.73</v>
      </c>
    </row>
    <row r="331" spans="1:12" s="3" customFormat="1" ht="9.75">
      <c r="A331" s="11">
        <v>255</v>
      </c>
      <c r="B331" s="34" t="s">
        <v>238</v>
      </c>
      <c r="C331" s="49">
        <v>242</v>
      </c>
      <c r="D331" s="13">
        <v>60.65</v>
      </c>
      <c r="E331" s="12">
        <v>212</v>
      </c>
      <c r="F331" s="50">
        <v>57.61</v>
      </c>
      <c r="G331" s="42">
        <v>147</v>
      </c>
      <c r="H331" s="13">
        <v>36.84</v>
      </c>
      <c r="I331" s="12">
        <v>156</v>
      </c>
      <c r="J331" s="50">
        <v>42.39</v>
      </c>
      <c r="K331" s="42">
        <v>10</v>
      </c>
      <c r="L331" s="24">
        <v>2.51</v>
      </c>
    </row>
    <row r="332" spans="1:12" s="3" customFormat="1" ht="9.75">
      <c r="A332" s="11">
        <v>256</v>
      </c>
      <c r="B332" s="34" t="s">
        <v>239</v>
      </c>
      <c r="C332" s="49">
        <v>216</v>
      </c>
      <c r="D332" s="13">
        <v>57.45</v>
      </c>
      <c r="E332" s="12">
        <v>220</v>
      </c>
      <c r="F332" s="50">
        <v>51.28</v>
      </c>
      <c r="G332" s="42">
        <v>142</v>
      </c>
      <c r="H332" s="13">
        <v>37.77</v>
      </c>
      <c r="I332" s="12">
        <v>139</v>
      </c>
      <c r="J332" s="50">
        <v>38.72</v>
      </c>
      <c r="K332" s="42">
        <v>18</v>
      </c>
      <c r="L332" s="24">
        <v>4.79</v>
      </c>
    </row>
    <row r="333" spans="1:12" s="32" customFormat="1" ht="9.75">
      <c r="A333" s="17"/>
      <c r="B333" s="37" t="s">
        <v>511</v>
      </c>
      <c r="C333" s="53">
        <f>SUM(C330:C332)</f>
        <v>710</v>
      </c>
      <c r="D333" s="19">
        <v>61.74</v>
      </c>
      <c r="E333" s="18">
        <f>SUM(E330:E332)</f>
        <v>660</v>
      </c>
      <c r="F333" s="54">
        <v>61.05</v>
      </c>
      <c r="G333" s="44">
        <f>SUM(G330:G332)</f>
        <v>398</v>
      </c>
      <c r="H333" s="19">
        <v>34.61</v>
      </c>
      <c r="I333" s="18">
        <f>SUM(I330:I332)</f>
        <v>421</v>
      </c>
      <c r="J333" s="54">
        <v>38.95</v>
      </c>
      <c r="K333" s="44">
        <f>SUM(K330:K332)</f>
        <v>42</v>
      </c>
      <c r="L333" s="26">
        <v>3.65</v>
      </c>
    </row>
    <row r="334" spans="1:12" s="6" customFormat="1" ht="9">
      <c r="A334" s="20"/>
      <c r="B334" s="39" t="s">
        <v>240</v>
      </c>
      <c r="C334" s="55">
        <f>+C312+C317+C321+C325+C329+C333</f>
        <v>4064</v>
      </c>
      <c r="D334" s="22">
        <f>AVERAGE(D312,D317,D321,D325,D329,D333)</f>
        <v>46.214999999999996</v>
      </c>
      <c r="E334" s="21">
        <f>+E312+E317+E321+E325+E329+E333</f>
        <v>4023</v>
      </c>
      <c r="F334" s="56">
        <f>AVERAGE(F312,F317,F321,F325,F329,F333)</f>
        <v>50.52166666666667</v>
      </c>
      <c r="G334" s="45">
        <f>+G312+G317+G321+G325+G329+G333</f>
        <v>4226</v>
      </c>
      <c r="H334" s="22">
        <f>AVERAGE(H312,H317,H321,H325,H329,H333)</f>
        <v>47.29</v>
      </c>
      <c r="I334" s="21">
        <f>+I312+I317+I321+I325+I329+I333</f>
        <v>4055</v>
      </c>
      <c r="J334" s="56">
        <f>AVERAGE(J312,J317,J321,J325,J329,J333)</f>
        <v>49.47833333333333</v>
      </c>
      <c r="K334" s="45">
        <f>+K312+K317+K321+K325+K329+K333</f>
        <v>496</v>
      </c>
      <c r="L334" s="27">
        <f>AVERAGE(L312,L317,L321,L325,L329,L333)</f>
        <v>6.495</v>
      </c>
    </row>
    <row r="335" spans="1:12" s="3" customFormat="1" ht="9.75">
      <c r="A335" s="11">
        <v>257</v>
      </c>
      <c r="B335" s="34" t="s">
        <v>241</v>
      </c>
      <c r="C335" s="49">
        <v>91</v>
      </c>
      <c r="D335" s="13">
        <v>31.27</v>
      </c>
      <c r="E335" s="12">
        <v>79</v>
      </c>
      <c r="F335" s="50">
        <v>39.11</v>
      </c>
      <c r="G335" s="42">
        <v>194</v>
      </c>
      <c r="H335" s="13">
        <v>66.67</v>
      </c>
      <c r="I335" s="12">
        <v>123</v>
      </c>
      <c r="J335" s="50">
        <v>60.89</v>
      </c>
      <c r="K335" s="42">
        <v>6</v>
      </c>
      <c r="L335" s="24">
        <v>2.06</v>
      </c>
    </row>
    <row r="336" spans="1:12" s="3" customFormat="1" ht="9.75">
      <c r="A336" s="11">
        <v>258</v>
      </c>
      <c r="B336" s="34" t="s">
        <v>242</v>
      </c>
      <c r="C336" s="49">
        <v>34</v>
      </c>
      <c r="D336" s="13">
        <v>27.87</v>
      </c>
      <c r="E336" s="12">
        <v>43</v>
      </c>
      <c r="F336" s="50">
        <v>44.79</v>
      </c>
      <c r="G336" s="42">
        <v>86</v>
      </c>
      <c r="H336" s="13">
        <v>70.49</v>
      </c>
      <c r="I336" s="12">
        <v>53</v>
      </c>
      <c r="J336" s="50">
        <v>55.21</v>
      </c>
      <c r="K336" s="42">
        <v>2</v>
      </c>
      <c r="L336" s="24">
        <v>1.64</v>
      </c>
    </row>
    <row r="337" spans="1:12" s="3" customFormat="1" ht="9.75">
      <c r="A337" s="11">
        <v>259</v>
      </c>
      <c r="B337" s="34" t="s">
        <v>243</v>
      </c>
      <c r="C337" s="49">
        <v>57</v>
      </c>
      <c r="D337" s="13">
        <v>24.57</v>
      </c>
      <c r="E337" s="12">
        <v>41</v>
      </c>
      <c r="F337" s="50">
        <v>24.85</v>
      </c>
      <c r="G337" s="42">
        <v>170</v>
      </c>
      <c r="H337" s="13">
        <v>73.28</v>
      </c>
      <c r="I337" s="12">
        <v>124</v>
      </c>
      <c r="J337" s="50">
        <v>75.15</v>
      </c>
      <c r="K337" s="42">
        <v>5</v>
      </c>
      <c r="L337" s="24">
        <v>2.16</v>
      </c>
    </row>
    <row r="338" spans="1:12" s="3" customFormat="1" ht="9.75">
      <c r="A338" s="11">
        <v>260</v>
      </c>
      <c r="B338" s="34" t="s">
        <v>447</v>
      </c>
      <c r="C338" s="49">
        <v>108</v>
      </c>
      <c r="D338" s="13">
        <v>32.73</v>
      </c>
      <c r="E338" s="12">
        <v>59</v>
      </c>
      <c r="F338" s="50">
        <v>36.88</v>
      </c>
      <c r="G338" s="42">
        <v>211</v>
      </c>
      <c r="H338" s="13">
        <v>63.94</v>
      </c>
      <c r="I338" s="12">
        <v>101</v>
      </c>
      <c r="J338" s="50">
        <v>63.13</v>
      </c>
      <c r="K338" s="42">
        <v>11</v>
      </c>
      <c r="L338" s="24">
        <v>3.33</v>
      </c>
    </row>
    <row r="339" spans="1:12" s="3" customFormat="1" ht="9.75">
      <c r="A339" s="11">
        <v>261</v>
      </c>
      <c r="B339" s="34" t="s">
        <v>244</v>
      </c>
      <c r="C339" s="49">
        <v>68</v>
      </c>
      <c r="D339" s="13">
        <v>38.42</v>
      </c>
      <c r="E339" s="12">
        <v>65</v>
      </c>
      <c r="F339" s="50">
        <v>41.4</v>
      </c>
      <c r="G339" s="42">
        <v>105</v>
      </c>
      <c r="H339" s="13">
        <v>59.32</v>
      </c>
      <c r="I339" s="12">
        <v>92</v>
      </c>
      <c r="J339" s="50">
        <v>58.6</v>
      </c>
      <c r="K339" s="42">
        <v>4</v>
      </c>
      <c r="L339" s="24">
        <v>2.26</v>
      </c>
    </row>
    <row r="340" spans="1:12" s="3" customFormat="1" ht="9.75">
      <c r="A340" s="11">
        <v>262</v>
      </c>
      <c r="B340" s="34" t="s">
        <v>245</v>
      </c>
      <c r="C340" s="49">
        <v>136</v>
      </c>
      <c r="D340" s="13">
        <v>44.3</v>
      </c>
      <c r="E340" s="12">
        <v>102</v>
      </c>
      <c r="F340" s="50">
        <v>43.04</v>
      </c>
      <c r="G340" s="42">
        <v>153</v>
      </c>
      <c r="H340" s="13">
        <v>49.84</v>
      </c>
      <c r="I340" s="12">
        <v>135</v>
      </c>
      <c r="J340" s="50">
        <v>56.96</v>
      </c>
      <c r="K340" s="42">
        <v>18</v>
      </c>
      <c r="L340" s="24">
        <v>5.86</v>
      </c>
    </row>
    <row r="341" spans="1:12" s="3" customFormat="1" ht="9.75">
      <c r="A341" s="11">
        <v>263</v>
      </c>
      <c r="B341" s="34" t="s">
        <v>246</v>
      </c>
      <c r="C341" s="49">
        <v>129</v>
      </c>
      <c r="D341" s="13">
        <v>42.3</v>
      </c>
      <c r="E341" s="12">
        <v>84</v>
      </c>
      <c r="F341" s="50">
        <v>42</v>
      </c>
      <c r="G341" s="42">
        <v>162</v>
      </c>
      <c r="H341" s="13">
        <v>53.11</v>
      </c>
      <c r="I341" s="12">
        <v>116</v>
      </c>
      <c r="J341" s="50">
        <v>58</v>
      </c>
      <c r="K341" s="42">
        <v>14</v>
      </c>
      <c r="L341" s="24">
        <v>4.59</v>
      </c>
    </row>
    <row r="342" spans="1:12" s="3" customFormat="1" ht="9.75">
      <c r="A342" s="11">
        <v>264</v>
      </c>
      <c r="B342" s="34" t="s">
        <v>247</v>
      </c>
      <c r="C342" s="49">
        <v>137</v>
      </c>
      <c r="D342" s="13">
        <v>42.95</v>
      </c>
      <c r="E342" s="12">
        <v>92</v>
      </c>
      <c r="F342" s="50">
        <v>41.44</v>
      </c>
      <c r="G342" s="42">
        <v>172</v>
      </c>
      <c r="H342" s="13">
        <v>53.92</v>
      </c>
      <c r="I342" s="12">
        <v>130</v>
      </c>
      <c r="J342" s="50">
        <v>58.56</v>
      </c>
      <c r="K342" s="42">
        <v>10</v>
      </c>
      <c r="L342" s="24">
        <v>3.13</v>
      </c>
    </row>
    <row r="343" spans="1:12" s="32" customFormat="1" ht="9.75">
      <c r="A343" s="17"/>
      <c r="B343" s="37" t="s">
        <v>512</v>
      </c>
      <c r="C343" s="53">
        <f>SUM(C340:C342)</f>
        <v>402</v>
      </c>
      <c r="D343" s="19">
        <v>43.18</v>
      </c>
      <c r="E343" s="18">
        <f>SUM(E340:E342)</f>
        <v>278</v>
      </c>
      <c r="F343" s="54">
        <v>42.19</v>
      </c>
      <c r="G343" s="44">
        <f>SUM(G340:G342)</f>
        <v>487</v>
      </c>
      <c r="H343" s="19">
        <v>52.31</v>
      </c>
      <c r="I343" s="18">
        <f>SUM(I340:I342)</f>
        <v>381</v>
      </c>
      <c r="J343" s="54">
        <v>57.81</v>
      </c>
      <c r="K343" s="44">
        <f>SUM(K340:K342)</f>
        <v>42</v>
      </c>
      <c r="L343" s="26">
        <v>4.51</v>
      </c>
    </row>
    <row r="344" spans="1:12" s="3" customFormat="1" ht="9.75">
      <c r="A344" s="11">
        <v>265</v>
      </c>
      <c r="B344" s="34" t="s">
        <v>248</v>
      </c>
      <c r="C344" s="49">
        <v>8</v>
      </c>
      <c r="D344" s="13">
        <v>22.86</v>
      </c>
      <c r="E344" s="12">
        <v>15</v>
      </c>
      <c r="F344" s="50">
        <v>45.45</v>
      </c>
      <c r="G344" s="42">
        <v>27</v>
      </c>
      <c r="H344" s="13">
        <v>77.14</v>
      </c>
      <c r="I344" s="12">
        <v>18</v>
      </c>
      <c r="J344" s="50">
        <v>54.55</v>
      </c>
      <c r="K344" s="42">
        <v>0</v>
      </c>
      <c r="L344" s="24">
        <v>0</v>
      </c>
    </row>
    <row r="345" spans="1:12" s="3" customFormat="1" ht="9.75">
      <c r="A345" s="11">
        <v>266</v>
      </c>
      <c r="B345" s="34" t="s">
        <v>249</v>
      </c>
      <c r="C345" s="49">
        <v>68</v>
      </c>
      <c r="D345" s="13">
        <v>26.05</v>
      </c>
      <c r="E345" s="12">
        <v>80</v>
      </c>
      <c r="F345" s="50">
        <v>42.33</v>
      </c>
      <c r="G345" s="42">
        <v>189</v>
      </c>
      <c r="H345" s="13">
        <v>72.41</v>
      </c>
      <c r="I345" s="12">
        <v>109</v>
      </c>
      <c r="J345" s="50">
        <v>57.67</v>
      </c>
      <c r="K345" s="42">
        <v>4</v>
      </c>
      <c r="L345" s="24">
        <v>1.53</v>
      </c>
    </row>
    <row r="346" spans="1:12" s="3" customFormat="1" ht="9.75">
      <c r="A346" s="11">
        <v>267</v>
      </c>
      <c r="B346" s="34" t="s">
        <v>250</v>
      </c>
      <c r="C346" s="49">
        <v>158</v>
      </c>
      <c r="D346" s="13">
        <v>52.32</v>
      </c>
      <c r="E346" s="12">
        <v>133</v>
      </c>
      <c r="F346" s="50">
        <v>59.11</v>
      </c>
      <c r="G346" s="42">
        <v>132</v>
      </c>
      <c r="H346" s="13">
        <v>43.71</v>
      </c>
      <c r="I346" s="12">
        <v>92</v>
      </c>
      <c r="J346" s="50">
        <v>40.89</v>
      </c>
      <c r="K346" s="42">
        <v>12</v>
      </c>
      <c r="L346" s="24">
        <v>3.97</v>
      </c>
    </row>
    <row r="347" spans="1:12" s="6" customFormat="1" ht="9">
      <c r="A347" s="20"/>
      <c r="B347" s="39" t="s">
        <v>251</v>
      </c>
      <c r="C347" s="55">
        <f>+C335+C336+C337+C338+C339+C343+C344+C345+C346</f>
        <v>994</v>
      </c>
      <c r="D347" s="22">
        <f>AVERAGE(D335,D336,D337,D338,D339,D343,D344,D345,D346)</f>
        <v>33.25222222222223</v>
      </c>
      <c r="E347" s="21">
        <f>+E335+E336+E337+E338+E339+E343+E344+E345+E346</f>
        <v>793</v>
      </c>
      <c r="F347" s="56">
        <f>AVERAGE(F335,F336,F337,F338,F339,F343,F344,F345,F346)</f>
        <v>41.79</v>
      </c>
      <c r="G347" s="45">
        <f>+G335+G336+G337+G338+G339+G343+G344+G345+G346</f>
        <v>1601</v>
      </c>
      <c r="H347" s="22">
        <f>AVERAGE(H335,H336,H337,H338,H339,H343,H344,H345,H346)</f>
        <v>64.36333333333333</v>
      </c>
      <c r="I347" s="21">
        <f>+I335+I336+I337+I338+I339+I343+I344+I345+I346</f>
        <v>1093</v>
      </c>
      <c r="J347" s="56">
        <f>AVERAGE(J335,J336,J337,J338,J339,J343,J344,J345,J346)</f>
        <v>58.21111111111112</v>
      </c>
      <c r="K347" s="45">
        <f>+K335+K336+K337+K338+K339+K343+K344+K345+K346</f>
        <v>86</v>
      </c>
      <c r="L347" s="27">
        <f>AVERAGE(L335,L336,L337,L338,L339,L343,L344,L345,L346)</f>
        <v>2.3844444444444446</v>
      </c>
    </row>
    <row r="348" spans="1:12" s="3" customFormat="1" ht="9.75">
      <c r="A348" s="11">
        <v>268</v>
      </c>
      <c r="B348" s="34" t="s">
        <v>252</v>
      </c>
      <c r="C348" s="49">
        <v>147</v>
      </c>
      <c r="D348" s="13">
        <v>33.87</v>
      </c>
      <c r="E348" s="12">
        <v>156</v>
      </c>
      <c r="F348" s="50">
        <v>37.96</v>
      </c>
      <c r="G348" s="42">
        <v>269</v>
      </c>
      <c r="H348" s="13">
        <v>61.98</v>
      </c>
      <c r="I348" s="12">
        <v>255</v>
      </c>
      <c r="J348" s="50">
        <v>62.04</v>
      </c>
      <c r="K348" s="42">
        <v>18</v>
      </c>
      <c r="L348" s="24">
        <v>4.15</v>
      </c>
    </row>
    <row r="349" spans="1:12" s="3" customFormat="1" ht="9.75">
      <c r="A349" s="11">
        <v>269</v>
      </c>
      <c r="B349" s="34" t="s">
        <v>253</v>
      </c>
      <c r="C349" s="49">
        <v>191</v>
      </c>
      <c r="D349" s="13">
        <v>41.7</v>
      </c>
      <c r="E349" s="12">
        <v>208</v>
      </c>
      <c r="F349" s="50">
        <v>47.38</v>
      </c>
      <c r="G349" s="42">
        <v>250</v>
      </c>
      <c r="H349" s="13">
        <v>54.59</v>
      </c>
      <c r="I349" s="12">
        <v>231</v>
      </c>
      <c r="J349" s="50">
        <v>52.62</v>
      </c>
      <c r="K349" s="42">
        <v>17</v>
      </c>
      <c r="L349" s="24">
        <v>3.71</v>
      </c>
    </row>
    <row r="350" spans="1:12" s="3" customFormat="1" ht="9.75">
      <c r="A350" s="11">
        <v>270</v>
      </c>
      <c r="B350" s="34" t="s">
        <v>254</v>
      </c>
      <c r="C350" s="49">
        <v>162</v>
      </c>
      <c r="D350" s="13">
        <v>38.76</v>
      </c>
      <c r="E350" s="12">
        <v>169</v>
      </c>
      <c r="F350" s="50">
        <v>42.78</v>
      </c>
      <c r="G350" s="42">
        <v>247</v>
      </c>
      <c r="H350" s="13">
        <v>59.09</v>
      </c>
      <c r="I350" s="12">
        <v>226</v>
      </c>
      <c r="J350" s="50">
        <v>57.22</v>
      </c>
      <c r="K350" s="42">
        <v>9</v>
      </c>
      <c r="L350" s="24">
        <v>2.15</v>
      </c>
    </row>
    <row r="351" spans="1:12" s="3" customFormat="1" ht="9.75">
      <c r="A351" s="11">
        <v>271</v>
      </c>
      <c r="B351" s="34" t="s">
        <v>255</v>
      </c>
      <c r="C351" s="49">
        <v>203</v>
      </c>
      <c r="D351" s="13">
        <v>44.23</v>
      </c>
      <c r="E351" s="12">
        <v>205</v>
      </c>
      <c r="F351" s="50">
        <v>47.45</v>
      </c>
      <c r="G351" s="42">
        <v>242</v>
      </c>
      <c r="H351" s="13">
        <v>52.72</v>
      </c>
      <c r="I351" s="12">
        <v>227</v>
      </c>
      <c r="J351" s="50">
        <v>52.55</v>
      </c>
      <c r="K351" s="42">
        <v>14</v>
      </c>
      <c r="L351" s="24">
        <v>3.05</v>
      </c>
    </row>
    <row r="352" spans="1:12" s="3" customFormat="1" ht="9.75">
      <c r="A352" s="11">
        <v>272</v>
      </c>
      <c r="B352" s="34" t="s">
        <v>256</v>
      </c>
      <c r="C352" s="49">
        <v>137</v>
      </c>
      <c r="D352" s="13">
        <v>34.6</v>
      </c>
      <c r="E352" s="12">
        <v>152</v>
      </c>
      <c r="F352" s="50">
        <v>39.79</v>
      </c>
      <c r="G352" s="42">
        <v>243</v>
      </c>
      <c r="H352" s="13">
        <v>61.36</v>
      </c>
      <c r="I352" s="12">
        <v>230</v>
      </c>
      <c r="J352" s="50">
        <v>60.21</v>
      </c>
      <c r="K352" s="42">
        <v>16</v>
      </c>
      <c r="L352" s="24">
        <v>4.04</v>
      </c>
    </row>
    <row r="353" spans="1:12" s="3" customFormat="1" ht="9.75">
      <c r="A353" s="11">
        <v>273</v>
      </c>
      <c r="B353" s="34" t="s">
        <v>257</v>
      </c>
      <c r="C353" s="49">
        <v>141</v>
      </c>
      <c r="D353" s="13">
        <v>37.2</v>
      </c>
      <c r="E353" s="12">
        <v>160</v>
      </c>
      <c r="F353" s="50">
        <v>43.13</v>
      </c>
      <c r="G353" s="42">
        <v>223</v>
      </c>
      <c r="H353" s="13">
        <v>58.84</v>
      </c>
      <c r="I353" s="12">
        <v>211</v>
      </c>
      <c r="J353" s="50">
        <v>56.87</v>
      </c>
      <c r="K353" s="42">
        <v>15</v>
      </c>
      <c r="L353" s="24">
        <v>3.96</v>
      </c>
    </row>
    <row r="354" spans="1:12" s="3" customFormat="1" ht="9.75">
      <c r="A354" s="11">
        <v>274</v>
      </c>
      <c r="B354" s="34" t="s">
        <v>258</v>
      </c>
      <c r="C354" s="49">
        <v>157</v>
      </c>
      <c r="D354" s="13">
        <v>38.29</v>
      </c>
      <c r="E354" s="12">
        <v>160</v>
      </c>
      <c r="F354" s="50">
        <v>40.92</v>
      </c>
      <c r="G354" s="42">
        <v>238</v>
      </c>
      <c r="H354" s="13">
        <v>58.05</v>
      </c>
      <c r="I354" s="12">
        <v>231</v>
      </c>
      <c r="J354" s="50">
        <v>59.08</v>
      </c>
      <c r="K354" s="42">
        <v>15</v>
      </c>
      <c r="L354" s="24">
        <v>3.66</v>
      </c>
    </row>
    <row r="355" spans="1:12" s="3" customFormat="1" ht="9.75">
      <c r="A355" s="11">
        <v>275</v>
      </c>
      <c r="B355" s="34" t="s">
        <v>259</v>
      </c>
      <c r="C355" s="49">
        <v>146</v>
      </c>
      <c r="D355" s="13">
        <v>38.22</v>
      </c>
      <c r="E355" s="12">
        <v>173</v>
      </c>
      <c r="F355" s="50">
        <v>46.88</v>
      </c>
      <c r="G355" s="42">
        <v>230</v>
      </c>
      <c r="H355" s="13">
        <v>60.21</v>
      </c>
      <c r="I355" s="12">
        <v>196</v>
      </c>
      <c r="J355" s="50">
        <v>53.12</v>
      </c>
      <c r="K355" s="42">
        <v>6</v>
      </c>
      <c r="L355" s="24">
        <v>1.57</v>
      </c>
    </row>
    <row r="356" spans="1:12" s="3" customFormat="1" ht="9.75">
      <c r="A356" s="11">
        <v>276</v>
      </c>
      <c r="B356" s="34" t="s">
        <v>260</v>
      </c>
      <c r="C356" s="49">
        <v>118</v>
      </c>
      <c r="D356" s="13">
        <v>38.82</v>
      </c>
      <c r="E356" s="12">
        <v>140</v>
      </c>
      <c r="F356" s="50">
        <v>47.62</v>
      </c>
      <c r="G356" s="42">
        <v>174</v>
      </c>
      <c r="H356" s="13">
        <v>57.24</v>
      </c>
      <c r="I356" s="12">
        <v>154</v>
      </c>
      <c r="J356" s="50">
        <v>52.38</v>
      </c>
      <c r="K356" s="42">
        <v>12</v>
      </c>
      <c r="L356" s="24">
        <v>3.95</v>
      </c>
    </row>
    <row r="357" spans="1:12" s="3" customFormat="1" ht="9.75">
      <c r="A357" s="11">
        <v>277</v>
      </c>
      <c r="B357" s="34" t="s">
        <v>261</v>
      </c>
      <c r="C357" s="49">
        <v>146</v>
      </c>
      <c r="D357" s="13">
        <v>44.11</v>
      </c>
      <c r="E357" s="12">
        <v>173</v>
      </c>
      <c r="F357" s="50">
        <v>54.23</v>
      </c>
      <c r="G357" s="42">
        <v>165</v>
      </c>
      <c r="H357" s="13">
        <v>49.85</v>
      </c>
      <c r="I357" s="12">
        <v>146</v>
      </c>
      <c r="J357" s="50">
        <v>45.77</v>
      </c>
      <c r="K357" s="42">
        <v>20</v>
      </c>
      <c r="L357" s="24">
        <v>6.04</v>
      </c>
    </row>
    <row r="358" spans="1:12" s="3" customFormat="1" ht="9.75">
      <c r="A358" s="11">
        <v>278</v>
      </c>
      <c r="B358" s="34" t="s">
        <v>262</v>
      </c>
      <c r="C358" s="49">
        <v>135</v>
      </c>
      <c r="D358" s="13">
        <v>67.16</v>
      </c>
      <c r="E358" s="12">
        <v>153</v>
      </c>
      <c r="F358" s="50">
        <v>78.87</v>
      </c>
      <c r="G358" s="42">
        <v>47</v>
      </c>
      <c r="H358" s="13">
        <v>23.38</v>
      </c>
      <c r="I358" s="12">
        <v>41</v>
      </c>
      <c r="J358" s="50">
        <v>21.13</v>
      </c>
      <c r="K358" s="42">
        <v>19</v>
      </c>
      <c r="L358" s="24">
        <v>9.45</v>
      </c>
    </row>
    <row r="359" spans="1:12" s="32" customFormat="1" ht="9.75">
      <c r="A359" s="17"/>
      <c r="B359" s="37" t="s">
        <v>513</v>
      </c>
      <c r="C359" s="53">
        <f>SUM(C348:C358)</f>
        <v>1683</v>
      </c>
      <c r="D359" s="19">
        <v>40.34</v>
      </c>
      <c r="E359" s="18">
        <f>SUM(E348:E358)</f>
        <v>1849</v>
      </c>
      <c r="F359" s="54">
        <v>46.26</v>
      </c>
      <c r="G359" s="44">
        <f>SUM(G348:G358)</f>
        <v>2328</v>
      </c>
      <c r="H359" s="19">
        <v>55.8</v>
      </c>
      <c r="I359" s="18">
        <f>SUM(I348:I358)</f>
        <v>2148</v>
      </c>
      <c r="J359" s="54">
        <v>53.74</v>
      </c>
      <c r="K359" s="44">
        <f>SUM(K348:K358)</f>
        <v>161</v>
      </c>
      <c r="L359" s="26">
        <v>3.86</v>
      </c>
    </row>
    <row r="360" spans="1:12" s="3" customFormat="1" ht="9.75">
      <c r="A360" s="11">
        <v>279</v>
      </c>
      <c r="B360" s="34" t="s">
        <v>263</v>
      </c>
      <c r="C360" s="49">
        <v>58</v>
      </c>
      <c r="D360" s="13">
        <v>30.37</v>
      </c>
      <c r="E360" s="12">
        <v>48</v>
      </c>
      <c r="F360" s="50">
        <v>30.19</v>
      </c>
      <c r="G360" s="42">
        <v>126</v>
      </c>
      <c r="H360" s="13">
        <v>65.97</v>
      </c>
      <c r="I360" s="12">
        <v>111</v>
      </c>
      <c r="J360" s="50">
        <v>69.81</v>
      </c>
      <c r="K360" s="42">
        <v>7</v>
      </c>
      <c r="L360" s="24">
        <v>3.66</v>
      </c>
    </row>
    <row r="361" spans="1:12" s="3" customFormat="1" ht="9.75">
      <c r="A361" s="11">
        <v>280</v>
      </c>
      <c r="B361" s="34" t="s">
        <v>264</v>
      </c>
      <c r="C361" s="49">
        <v>193</v>
      </c>
      <c r="D361" s="13">
        <v>44.88</v>
      </c>
      <c r="E361" s="12">
        <v>236</v>
      </c>
      <c r="F361" s="50">
        <v>56.32</v>
      </c>
      <c r="G361" s="42">
        <v>194</v>
      </c>
      <c r="H361" s="13">
        <v>45.12</v>
      </c>
      <c r="I361" s="12">
        <v>183</v>
      </c>
      <c r="J361" s="50">
        <v>43.68</v>
      </c>
      <c r="K361" s="42">
        <v>43</v>
      </c>
      <c r="L361" s="24">
        <v>10</v>
      </c>
    </row>
    <row r="362" spans="1:12" s="3" customFormat="1" ht="9.75">
      <c r="A362" s="11">
        <v>281</v>
      </c>
      <c r="B362" s="34" t="s">
        <v>265</v>
      </c>
      <c r="C362" s="49">
        <v>96</v>
      </c>
      <c r="D362" s="13">
        <v>63.16</v>
      </c>
      <c r="E362" s="12">
        <v>68</v>
      </c>
      <c r="F362" s="50">
        <v>61.82</v>
      </c>
      <c r="G362" s="42">
        <v>42</v>
      </c>
      <c r="H362" s="13">
        <v>27.63</v>
      </c>
      <c r="I362" s="12">
        <v>42</v>
      </c>
      <c r="J362" s="50">
        <v>38.18</v>
      </c>
      <c r="K362" s="42">
        <v>14</v>
      </c>
      <c r="L362" s="24">
        <v>9.21</v>
      </c>
    </row>
    <row r="363" spans="1:12" s="32" customFormat="1" ht="9.75">
      <c r="A363" s="17"/>
      <c r="B363" s="37" t="s">
        <v>514</v>
      </c>
      <c r="C363" s="53">
        <f>SUM(C361:C362)</f>
        <v>289</v>
      </c>
      <c r="D363" s="19">
        <v>49.66</v>
      </c>
      <c r="E363" s="18">
        <f>SUM(E361:E362)</f>
        <v>304</v>
      </c>
      <c r="F363" s="54">
        <v>57.47</v>
      </c>
      <c r="G363" s="44">
        <f>SUM(G361:G362)</f>
        <v>236</v>
      </c>
      <c r="H363" s="19">
        <v>40.55</v>
      </c>
      <c r="I363" s="18">
        <f>SUM(I361:I362)</f>
        <v>225</v>
      </c>
      <c r="J363" s="54">
        <v>42.53</v>
      </c>
      <c r="K363" s="44">
        <f>SUM(K361:K362)</f>
        <v>57</v>
      </c>
      <c r="L363" s="26">
        <v>9.79</v>
      </c>
    </row>
    <row r="364" spans="1:12" s="3" customFormat="1" ht="9.75">
      <c r="A364" s="11">
        <v>282</v>
      </c>
      <c r="B364" s="34" t="s">
        <v>266</v>
      </c>
      <c r="C364" s="49">
        <v>139</v>
      </c>
      <c r="D364" s="13">
        <v>48.94</v>
      </c>
      <c r="E364" s="12">
        <v>112</v>
      </c>
      <c r="F364" s="50">
        <v>43.58</v>
      </c>
      <c r="G364" s="42">
        <v>137</v>
      </c>
      <c r="H364" s="13">
        <v>48.24</v>
      </c>
      <c r="I364" s="12">
        <v>145</v>
      </c>
      <c r="J364" s="50">
        <v>56.42</v>
      </c>
      <c r="K364" s="42">
        <v>8</v>
      </c>
      <c r="L364" s="24">
        <v>2.82</v>
      </c>
    </row>
    <row r="365" spans="1:12" s="3" customFormat="1" ht="9.75">
      <c r="A365" s="11">
        <v>283</v>
      </c>
      <c r="B365" s="34" t="s">
        <v>267</v>
      </c>
      <c r="C365" s="49">
        <v>120</v>
      </c>
      <c r="D365" s="13">
        <v>49.79</v>
      </c>
      <c r="E365" s="12">
        <v>91</v>
      </c>
      <c r="F365" s="50">
        <v>41.36</v>
      </c>
      <c r="G365" s="42">
        <v>113</v>
      </c>
      <c r="H365" s="13">
        <v>46.89</v>
      </c>
      <c r="I365" s="12">
        <v>129</v>
      </c>
      <c r="J365" s="50">
        <v>58.64</v>
      </c>
      <c r="K365" s="42">
        <v>8</v>
      </c>
      <c r="L365" s="24">
        <v>3.32</v>
      </c>
    </row>
    <row r="366" spans="1:12" s="32" customFormat="1" ht="9.75">
      <c r="A366" s="17"/>
      <c r="B366" s="37" t="s">
        <v>521</v>
      </c>
      <c r="C366" s="53">
        <f>SUM(C364:C365)</f>
        <v>259</v>
      </c>
      <c r="D366" s="19">
        <v>49.33</v>
      </c>
      <c r="E366" s="18">
        <f>SUM(E364:E365)</f>
        <v>203</v>
      </c>
      <c r="F366" s="54">
        <v>42.56</v>
      </c>
      <c r="G366" s="44">
        <f>SUM(G364:G365)</f>
        <v>250</v>
      </c>
      <c r="H366" s="19">
        <v>47.62</v>
      </c>
      <c r="I366" s="18">
        <f>SUM(I364:I365)</f>
        <v>274</v>
      </c>
      <c r="J366" s="54">
        <v>57.44</v>
      </c>
      <c r="K366" s="44">
        <f>SUM(K364:K365)</f>
        <v>16</v>
      </c>
      <c r="L366" s="26">
        <v>3.05</v>
      </c>
    </row>
    <row r="367" spans="1:12" s="3" customFormat="1" ht="9.75">
      <c r="A367" s="11">
        <v>284</v>
      </c>
      <c r="B367" s="34" t="s">
        <v>268</v>
      </c>
      <c r="C367" s="49">
        <v>154</v>
      </c>
      <c r="D367" s="13">
        <v>36.67</v>
      </c>
      <c r="E367" s="12">
        <v>165</v>
      </c>
      <c r="F367" s="50">
        <v>45.21</v>
      </c>
      <c r="G367" s="42">
        <v>249</v>
      </c>
      <c r="H367" s="13">
        <v>59.29</v>
      </c>
      <c r="I367" s="12">
        <v>200</v>
      </c>
      <c r="J367" s="50">
        <v>54.79</v>
      </c>
      <c r="K367" s="42">
        <v>17</v>
      </c>
      <c r="L367" s="24">
        <v>4.05</v>
      </c>
    </row>
    <row r="368" spans="1:12" s="3" customFormat="1" ht="9.75">
      <c r="A368" s="11">
        <v>285</v>
      </c>
      <c r="B368" s="34" t="s">
        <v>269</v>
      </c>
      <c r="C368" s="49">
        <v>169</v>
      </c>
      <c r="D368" s="13">
        <v>42.89</v>
      </c>
      <c r="E368" s="12">
        <v>173</v>
      </c>
      <c r="F368" s="50">
        <v>53.56</v>
      </c>
      <c r="G368" s="42">
        <v>202</v>
      </c>
      <c r="H368" s="13">
        <v>51.27</v>
      </c>
      <c r="I368" s="12">
        <v>150</v>
      </c>
      <c r="J368" s="50">
        <v>46.44</v>
      </c>
      <c r="K368" s="42">
        <v>23</v>
      </c>
      <c r="L368" s="24">
        <v>5.84</v>
      </c>
    </row>
    <row r="369" spans="1:12" s="32" customFormat="1" ht="9.75">
      <c r="A369" s="17"/>
      <c r="B369" s="37" t="s">
        <v>515</v>
      </c>
      <c r="C369" s="53">
        <f>SUM(C367:C368)</f>
        <v>323</v>
      </c>
      <c r="D369" s="19">
        <v>39.68</v>
      </c>
      <c r="E369" s="18">
        <f>SUM(E367:E368)</f>
        <v>338</v>
      </c>
      <c r="F369" s="54">
        <v>49.13</v>
      </c>
      <c r="G369" s="44">
        <f>SUM(G367:G368)</f>
        <v>451</v>
      </c>
      <c r="H369" s="19">
        <v>55.41</v>
      </c>
      <c r="I369" s="18">
        <f>SUM(I367:I368)</f>
        <v>350</v>
      </c>
      <c r="J369" s="54">
        <v>50.87</v>
      </c>
      <c r="K369" s="44">
        <f>SUM(K367:K368)</f>
        <v>40</v>
      </c>
      <c r="L369" s="26">
        <v>4.91</v>
      </c>
    </row>
    <row r="370" spans="1:12" s="3" customFormat="1" ht="9.75">
      <c r="A370" s="11">
        <v>286</v>
      </c>
      <c r="B370" s="34" t="s">
        <v>270</v>
      </c>
      <c r="C370" s="49">
        <v>161</v>
      </c>
      <c r="D370" s="13">
        <v>57.91</v>
      </c>
      <c r="E370" s="12">
        <v>155</v>
      </c>
      <c r="F370" s="50">
        <v>61.26</v>
      </c>
      <c r="G370" s="42">
        <v>114</v>
      </c>
      <c r="H370" s="13">
        <v>41.01</v>
      </c>
      <c r="I370" s="12">
        <v>98</v>
      </c>
      <c r="J370" s="50">
        <v>38.74</v>
      </c>
      <c r="K370" s="42">
        <v>3</v>
      </c>
      <c r="L370" s="24">
        <v>1.08</v>
      </c>
    </row>
    <row r="371" spans="1:12" s="3" customFormat="1" ht="9.75">
      <c r="A371" s="11">
        <v>287</v>
      </c>
      <c r="B371" s="34" t="s">
        <v>271</v>
      </c>
      <c r="C371" s="49">
        <v>56</v>
      </c>
      <c r="D371" s="13">
        <v>32.37</v>
      </c>
      <c r="E371" s="12">
        <v>59</v>
      </c>
      <c r="F371" s="50">
        <v>38.72</v>
      </c>
      <c r="G371" s="42">
        <v>111</v>
      </c>
      <c r="H371" s="13">
        <v>64.16</v>
      </c>
      <c r="I371" s="12">
        <v>97</v>
      </c>
      <c r="J371" s="50">
        <v>62.18</v>
      </c>
      <c r="K371" s="42">
        <v>3</v>
      </c>
      <c r="L371" s="24">
        <v>3.47</v>
      </c>
    </row>
    <row r="372" spans="1:12" s="3" customFormat="1" ht="9.75">
      <c r="A372" s="11">
        <v>288</v>
      </c>
      <c r="B372" s="34" t="s">
        <v>272</v>
      </c>
      <c r="C372" s="49">
        <v>40</v>
      </c>
      <c r="D372" s="13">
        <v>75.47</v>
      </c>
      <c r="E372" s="12">
        <v>39</v>
      </c>
      <c r="F372" s="50">
        <v>82.98</v>
      </c>
      <c r="G372" s="42">
        <v>10</v>
      </c>
      <c r="H372" s="13">
        <v>18.87</v>
      </c>
      <c r="I372" s="12">
        <v>8</v>
      </c>
      <c r="J372" s="50">
        <v>17.02</v>
      </c>
      <c r="K372" s="42">
        <v>6</v>
      </c>
      <c r="L372" s="24">
        <v>5.66</v>
      </c>
    </row>
    <row r="373" spans="1:12" s="32" customFormat="1" ht="9.75">
      <c r="A373" s="17"/>
      <c r="B373" s="37" t="s">
        <v>516</v>
      </c>
      <c r="C373" s="53">
        <f>SUM(C371:C372)</f>
        <v>96</v>
      </c>
      <c r="D373" s="19">
        <v>42.48</v>
      </c>
      <c r="E373" s="18">
        <f>SUM(E371:E372)</f>
        <v>98</v>
      </c>
      <c r="F373" s="54">
        <v>48.28</v>
      </c>
      <c r="G373" s="44">
        <f>SUM(G371:G372)</f>
        <v>121</v>
      </c>
      <c r="H373" s="19">
        <v>53.54</v>
      </c>
      <c r="I373" s="18">
        <f>SUM(I371:I372)</f>
        <v>105</v>
      </c>
      <c r="J373" s="54">
        <v>51.72</v>
      </c>
      <c r="K373" s="44">
        <f>SUM(K371:K372)</f>
        <v>9</v>
      </c>
      <c r="L373" s="26">
        <v>3.98</v>
      </c>
    </row>
    <row r="374" spans="1:12" s="3" customFormat="1" ht="9.75">
      <c r="A374" s="11">
        <v>289</v>
      </c>
      <c r="B374" s="34" t="s">
        <v>273</v>
      </c>
      <c r="C374" s="49">
        <v>221</v>
      </c>
      <c r="D374" s="13">
        <v>50</v>
      </c>
      <c r="E374" s="12">
        <v>239</v>
      </c>
      <c r="F374" s="50">
        <v>58.15</v>
      </c>
      <c r="G374" s="42">
        <v>200</v>
      </c>
      <c r="H374" s="13">
        <v>45.25</v>
      </c>
      <c r="I374" s="12">
        <v>172</v>
      </c>
      <c r="J374" s="50">
        <v>41.85</v>
      </c>
      <c r="K374" s="42">
        <v>21</v>
      </c>
      <c r="L374" s="24">
        <v>4.75</v>
      </c>
    </row>
    <row r="375" spans="1:12" s="3" customFormat="1" ht="9.75">
      <c r="A375" s="11">
        <v>290</v>
      </c>
      <c r="B375" s="34" t="s">
        <v>274</v>
      </c>
      <c r="C375" s="49">
        <v>224</v>
      </c>
      <c r="D375" s="13">
        <v>55.72</v>
      </c>
      <c r="E375" s="12">
        <v>207</v>
      </c>
      <c r="F375" s="50">
        <v>55.2</v>
      </c>
      <c r="G375" s="42">
        <v>166</v>
      </c>
      <c r="H375" s="13">
        <v>41.29</v>
      </c>
      <c r="I375" s="12">
        <v>168</v>
      </c>
      <c r="J375" s="50">
        <v>44.8</v>
      </c>
      <c r="K375" s="42">
        <v>12</v>
      </c>
      <c r="L375" s="24">
        <v>2.99</v>
      </c>
    </row>
    <row r="376" spans="1:12" s="32" customFormat="1" ht="9.75">
      <c r="A376" s="17"/>
      <c r="B376" s="37" t="s">
        <v>517</v>
      </c>
      <c r="C376" s="53">
        <f>SUM(C374:C375)</f>
        <v>445</v>
      </c>
      <c r="D376" s="19">
        <v>52.73</v>
      </c>
      <c r="E376" s="18">
        <f>SUM(E374:E375)</f>
        <v>446</v>
      </c>
      <c r="F376" s="54">
        <v>56.74</v>
      </c>
      <c r="G376" s="44">
        <f>SUM(G374:G375)</f>
        <v>366</v>
      </c>
      <c r="H376" s="19">
        <v>43.36</v>
      </c>
      <c r="I376" s="18">
        <f>SUM(I374:I375)</f>
        <v>340</v>
      </c>
      <c r="J376" s="54">
        <v>43.26</v>
      </c>
      <c r="K376" s="44">
        <f>SUM(K374:K375)</f>
        <v>33</v>
      </c>
      <c r="L376" s="26">
        <v>3.91</v>
      </c>
    </row>
    <row r="377" spans="1:12" s="3" customFormat="1" ht="9.75">
      <c r="A377" s="11">
        <v>291</v>
      </c>
      <c r="B377" s="34" t="s">
        <v>275</v>
      </c>
      <c r="C377" s="49">
        <v>201</v>
      </c>
      <c r="D377" s="13">
        <v>46</v>
      </c>
      <c r="E377" s="12">
        <v>192</v>
      </c>
      <c r="F377" s="50">
        <v>49.23</v>
      </c>
      <c r="G377" s="42">
        <v>219</v>
      </c>
      <c r="H377" s="13">
        <v>50.11</v>
      </c>
      <c r="I377" s="12">
        <v>198</v>
      </c>
      <c r="J377" s="50">
        <v>50.77</v>
      </c>
      <c r="K377" s="42">
        <v>17</v>
      </c>
      <c r="L377" s="24">
        <v>3.89</v>
      </c>
    </row>
    <row r="378" spans="1:12" s="3" customFormat="1" ht="9.75">
      <c r="A378" s="11">
        <v>292</v>
      </c>
      <c r="B378" s="34" t="s">
        <v>276</v>
      </c>
      <c r="C378" s="49">
        <v>71</v>
      </c>
      <c r="D378" s="13">
        <v>57.26</v>
      </c>
      <c r="E378" s="12">
        <v>54</v>
      </c>
      <c r="F378" s="50">
        <v>50.94</v>
      </c>
      <c r="G378" s="42">
        <v>43</v>
      </c>
      <c r="H378" s="13">
        <v>34.68</v>
      </c>
      <c r="I378" s="12">
        <v>52</v>
      </c>
      <c r="J378" s="50">
        <v>49.06</v>
      </c>
      <c r="K378" s="42">
        <v>10</v>
      </c>
      <c r="L378" s="24">
        <v>8.06</v>
      </c>
    </row>
    <row r="379" spans="1:12" s="3" customFormat="1" ht="9.75">
      <c r="A379" s="11">
        <v>293</v>
      </c>
      <c r="B379" s="34" t="s">
        <v>277</v>
      </c>
      <c r="C379" s="49">
        <v>31</v>
      </c>
      <c r="D379" s="13">
        <v>41.89</v>
      </c>
      <c r="E379" s="12">
        <v>30</v>
      </c>
      <c r="F379" s="50">
        <v>47.62</v>
      </c>
      <c r="G379" s="42">
        <v>39</v>
      </c>
      <c r="H379" s="13">
        <v>52.7</v>
      </c>
      <c r="I379" s="12">
        <v>33</v>
      </c>
      <c r="J379" s="50">
        <v>52.38</v>
      </c>
      <c r="K379" s="42">
        <v>4</v>
      </c>
      <c r="L379" s="24">
        <v>5.41</v>
      </c>
    </row>
    <row r="380" spans="1:12" s="32" customFormat="1" ht="9.75">
      <c r="A380" s="17"/>
      <c r="B380" s="37" t="s">
        <v>518</v>
      </c>
      <c r="C380" s="53">
        <f>SUM(C378:C379)</f>
        <v>102</v>
      </c>
      <c r="D380" s="19">
        <v>51.52</v>
      </c>
      <c r="E380" s="18">
        <f>SUM(E378:E379)</f>
        <v>84</v>
      </c>
      <c r="F380" s="54">
        <v>49.7</v>
      </c>
      <c r="G380" s="44">
        <f>SUM(G378:G379)</f>
        <v>82</v>
      </c>
      <c r="H380" s="19">
        <v>41.41</v>
      </c>
      <c r="I380" s="18">
        <f>SUM(I378:I379)</f>
        <v>85</v>
      </c>
      <c r="J380" s="54">
        <v>50.3</v>
      </c>
      <c r="K380" s="44">
        <f>SUM(K378:K379)</f>
        <v>14</v>
      </c>
      <c r="L380" s="26">
        <v>7.07</v>
      </c>
    </row>
    <row r="381" spans="1:12" s="3" customFormat="1" ht="9.75">
      <c r="A381" s="11">
        <v>294</v>
      </c>
      <c r="B381" s="34" t="s">
        <v>278</v>
      </c>
      <c r="C381" s="49">
        <v>173</v>
      </c>
      <c r="D381" s="13">
        <v>44.7</v>
      </c>
      <c r="E381" s="12">
        <v>155</v>
      </c>
      <c r="F381" s="50">
        <v>44.8</v>
      </c>
      <c r="G381" s="42">
        <v>202</v>
      </c>
      <c r="H381" s="13">
        <v>52.2</v>
      </c>
      <c r="I381" s="12">
        <v>191</v>
      </c>
      <c r="J381" s="50">
        <v>55.2</v>
      </c>
      <c r="K381" s="42">
        <v>12</v>
      </c>
      <c r="L381" s="24">
        <v>3.1</v>
      </c>
    </row>
    <row r="382" spans="1:12" s="3" customFormat="1" ht="9.75">
      <c r="A382" s="11">
        <v>295</v>
      </c>
      <c r="B382" s="34" t="s">
        <v>279</v>
      </c>
      <c r="C382" s="49">
        <v>158</v>
      </c>
      <c r="D382" s="13">
        <v>40.83</v>
      </c>
      <c r="E382" s="12">
        <v>131</v>
      </c>
      <c r="F382" s="50">
        <v>38.19</v>
      </c>
      <c r="G382" s="42">
        <v>222</v>
      </c>
      <c r="H382" s="13">
        <v>57.36</v>
      </c>
      <c r="I382" s="12">
        <v>212</v>
      </c>
      <c r="J382" s="50">
        <v>61.81</v>
      </c>
      <c r="K382" s="42">
        <v>7</v>
      </c>
      <c r="L382" s="24">
        <v>1.81</v>
      </c>
    </row>
    <row r="383" spans="1:12" s="3" customFormat="1" ht="9.75">
      <c r="A383" s="11">
        <v>296</v>
      </c>
      <c r="B383" s="34" t="s">
        <v>280</v>
      </c>
      <c r="C383" s="49">
        <v>141</v>
      </c>
      <c r="D383" s="13">
        <v>41.84</v>
      </c>
      <c r="E383" s="12">
        <v>146</v>
      </c>
      <c r="F383" s="50">
        <v>48.34</v>
      </c>
      <c r="G383" s="42">
        <v>181</v>
      </c>
      <c r="H383" s="13">
        <v>53.71</v>
      </c>
      <c r="I383" s="12">
        <v>156</v>
      </c>
      <c r="J383" s="50">
        <v>51.66</v>
      </c>
      <c r="K383" s="42">
        <v>15</v>
      </c>
      <c r="L383" s="24">
        <v>4.45</v>
      </c>
    </row>
    <row r="384" spans="1:12" s="32" customFormat="1" ht="9.75">
      <c r="A384" s="17"/>
      <c r="B384" s="37" t="s">
        <v>519</v>
      </c>
      <c r="C384" s="53">
        <f>SUM(C381:C383)</f>
        <v>472</v>
      </c>
      <c r="D384" s="19">
        <v>42.84</v>
      </c>
      <c r="E384" s="18">
        <f>SUM(E381:E383)</f>
        <v>432</v>
      </c>
      <c r="F384" s="54">
        <v>43.59</v>
      </c>
      <c r="G384" s="44">
        <f>SUM(G381:G383)</f>
        <v>605</v>
      </c>
      <c r="H384" s="19">
        <v>54.46</v>
      </c>
      <c r="I384" s="18">
        <f>SUM(I381:I383)</f>
        <v>559</v>
      </c>
      <c r="J384" s="54">
        <v>56.41</v>
      </c>
      <c r="K384" s="44">
        <f>SUM(K381:K383)</f>
        <v>34</v>
      </c>
      <c r="L384" s="26">
        <v>3.06</v>
      </c>
    </row>
    <row r="385" spans="1:12" s="3" customFormat="1" ht="9.75">
      <c r="A385" s="11">
        <v>297</v>
      </c>
      <c r="B385" s="34" t="s">
        <v>281</v>
      </c>
      <c r="C385" s="49">
        <v>147</v>
      </c>
      <c r="D385" s="13">
        <v>46.23</v>
      </c>
      <c r="E385" s="12">
        <v>128</v>
      </c>
      <c r="F385" s="50">
        <v>45.55</v>
      </c>
      <c r="G385" s="42">
        <v>166</v>
      </c>
      <c r="H385" s="13">
        <v>52.2</v>
      </c>
      <c r="I385" s="12">
        <v>153</v>
      </c>
      <c r="J385" s="50">
        <v>54.45</v>
      </c>
      <c r="K385" s="42">
        <v>5</v>
      </c>
      <c r="L385" s="24">
        <v>1.57</v>
      </c>
    </row>
    <row r="386" spans="1:12" s="3" customFormat="1" ht="9.75">
      <c r="A386" s="11">
        <v>298</v>
      </c>
      <c r="B386" s="34" t="s">
        <v>282</v>
      </c>
      <c r="C386" s="49">
        <v>161</v>
      </c>
      <c r="D386" s="13">
        <v>39.75</v>
      </c>
      <c r="E386" s="12">
        <v>210</v>
      </c>
      <c r="F386" s="50">
        <v>52.24</v>
      </c>
      <c r="G386" s="42">
        <v>234</v>
      </c>
      <c r="H386" s="13">
        <v>57.78</v>
      </c>
      <c r="I386" s="12">
        <v>192</v>
      </c>
      <c r="J386" s="50">
        <v>47.75</v>
      </c>
      <c r="K386" s="42">
        <v>10</v>
      </c>
      <c r="L386" s="24">
        <v>2.47</v>
      </c>
    </row>
    <row r="387" spans="1:12" s="3" customFormat="1" ht="9.75">
      <c r="A387" s="11">
        <v>299</v>
      </c>
      <c r="B387" s="34" t="s">
        <v>283</v>
      </c>
      <c r="C387" s="49">
        <v>156</v>
      </c>
      <c r="D387" s="13">
        <v>44.44</v>
      </c>
      <c r="E387" s="12">
        <v>171</v>
      </c>
      <c r="F387" s="50">
        <v>51.35</v>
      </c>
      <c r="G387" s="42">
        <v>185</v>
      </c>
      <c r="H387" s="13">
        <v>52.71</v>
      </c>
      <c r="I387" s="12">
        <v>162</v>
      </c>
      <c r="J387" s="50">
        <v>48.65</v>
      </c>
      <c r="K387" s="42">
        <v>10</v>
      </c>
      <c r="L387" s="24">
        <v>2.85</v>
      </c>
    </row>
    <row r="388" spans="1:12" s="32" customFormat="1" ht="9.75">
      <c r="A388" s="17"/>
      <c r="B388" s="37" t="s">
        <v>520</v>
      </c>
      <c r="C388" s="53">
        <f>SUM(C386:C387)</f>
        <v>317</v>
      </c>
      <c r="D388" s="19">
        <v>41.93</v>
      </c>
      <c r="E388" s="18">
        <f>SUM(E386:E387)</f>
        <v>381</v>
      </c>
      <c r="F388" s="54">
        <v>51.84</v>
      </c>
      <c r="G388" s="44">
        <f>SUM(G386:G387)</f>
        <v>419</v>
      </c>
      <c r="H388" s="19">
        <v>55.42</v>
      </c>
      <c r="I388" s="18">
        <f>SUM(I386:I387)</f>
        <v>354</v>
      </c>
      <c r="J388" s="54">
        <v>48.16</v>
      </c>
      <c r="K388" s="44">
        <f>SUM(K386:K387)</f>
        <v>20</v>
      </c>
      <c r="L388" s="26">
        <v>2.65</v>
      </c>
    </row>
    <row r="389" spans="1:12" s="6" customFormat="1" ht="9">
      <c r="A389" s="20"/>
      <c r="B389" s="39" t="s">
        <v>284</v>
      </c>
      <c r="C389" s="55">
        <f>+C359+C360+C363+C366+C369+C370+C373+C376+C377+C380+C384+C385+C388</f>
        <v>4553</v>
      </c>
      <c r="D389" s="22">
        <f>AVERAGE(D359,D360,D363,D366,D369,D370,D373,D376,D377,D380,D384,D385,D388)</f>
        <v>45.46307692307692</v>
      </c>
      <c r="E389" s="21">
        <f>+E359+E360+E363+E366+E369+E370+E373+E376+E377+E380+E384+E385+E388</f>
        <v>4658</v>
      </c>
      <c r="F389" s="56">
        <f>AVERAGE(F359,F360,F363,F366,F369,F370,F373,F376,F377,F380,F384,F385,F388)</f>
        <v>48.599999999999994</v>
      </c>
      <c r="G389" s="45">
        <f>+G359+G360+G363+G366+G369+G370+G373+G376+G377+G380+G384+G385+G388</f>
        <v>5483</v>
      </c>
      <c r="H389" s="22">
        <f>AVERAGE(H359,H360,H363,H366,H369,H370,H373,H376,H377,H380,H384,H385,H388)</f>
        <v>50.52769230769232</v>
      </c>
      <c r="I389" s="21">
        <f>+I359+I360+I363+I366+I369+I370+I373+I376+I377+I380+I384+I385+I388</f>
        <v>5000</v>
      </c>
      <c r="J389" s="56">
        <f>AVERAGE(J359,J360,J363,J366,J369,J370,J373,J376,J377,J380,J384,J385,J388)</f>
        <v>51.400000000000006</v>
      </c>
      <c r="K389" s="45">
        <f>+K359+K360+K363+K366+K369+K370+K373+K376+K377+K380+K384+K385+K388</f>
        <v>416</v>
      </c>
      <c r="L389" s="27">
        <f>AVERAGE(L359,L360,L363,L366,L369,L370,L373,L376,L377,L380,L384,L385,L388)</f>
        <v>4.0369230769230775</v>
      </c>
    </row>
    <row r="390" spans="1:12" s="3" customFormat="1" ht="9.75">
      <c r="A390" s="11">
        <v>300</v>
      </c>
      <c r="B390" s="34" t="s">
        <v>285</v>
      </c>
      <c r="C390" s="49">
        <v>210</v>
      </c>
      <c r="D390" s="13">
        <v>51.6</v>
      </c>
      <c r="E390" s="12">
        <v>200</v>
      </c>
      <c r="F390" s="50">
        <v>55.56</v>
      </c>
      <c r="G390" s="42">
        <v>153</v>
      </c>
      <c r="H390" s="13">
        <v>37.59</v>
      </c>
      <c r="I390" s="12">
        <v>160</v>
      </c>
      <c r="J390" s="50">
        <v>44.44</v>
      </c>
      <c r="K390" s="42">
        <v>44</v>
      </c>
      <c r="L390" s="24">
        <v>10.81</v>
      </c>
    </row>
    <row r="391" spans="1:12" s="3" customFormat="1" ht="9.75">
      <c r="A391" s="11">
        <v>301</v>
      </c>
      <c r="B391" s="34" t="s">
        <v>286</v>
      </c>
      <c r="C391" s="49">
        <v>221</v>
      </c>
      <c r="D391" s="13">
        <v>57.55</v>
      </c>
      <c r="E391" s="12">
        <v>225</v>
      </c>
      <c r="F391" s="50">
        <v>62.85</v>
      </c>
      <c r="G391" s="42">
        <v>126</v>
      </c>
      <c r="H391" s="13">
        <v>32.81</v>
      </c>
      <c r="I391" s="12">
        <v>133</v>
      </c>
      <c r="J391" s="50">
        <v>37.15</v>
      </c>
      <c r="K391" s="42">
        <v>37</v>
      </c>
      <c r="L391" s="24">
        <v>9.64</v>
      </c>
    </row>
    <row r="392" spans="1:12" s="3" customFormat="1" ht="9.75">
      <c r="A392" s="11">
        <v>302</v>
      </c>
      <c r="B392" s="34" t="s">
        <v>287</v>
      </c>
      <c r="C392" s="49">
        <v>228</v>
      </c>
      <c r="D392" s="13">
        <v>54.55</v>
      </c>
      <c r="E392" s="12">
        <v>232</v>
      </c>
      <c r="F392" s="50">
        <v>61.38</v>
      </c>
      <c r="G392" s="42">
        <v>160</v>
      </c>
      <c r="H392" s="13">
        <v>38.28</v>
      </c>
      <c r="I392" s="12">
        <v>146</v>
      </c>
      <c r="J392" s="50">
        <v>38.62</v>
      </c>
      <c r="K392" s="42">
        <v>30</v>
      </c>
      <c r="L392" s="24">
        <v>7.18</v>
      </c>
    </row>
    <row r="393" spans="1:12" s="3" customFormat="1" ht="9.75">
      <c r="A393" s="11">
        <v>303</v>
      </c>
      <c r="B393" s="34" t="s">
        <v>288</v>
      </c>
      <c r="C393" s="49">
        <v>216</v>
      </c>
      <c r="D393" s="13">
        <v>58.38</v>
      </c>
      <c r="E393" s="12">
        <v>191</v>
      </c>
      <c r="F393" s="50">
        <v>54.73</v>
      </c>
      <c r="G393" s="42">
        <v>124</v>
      </c>
      <c r="H393" s="13">
        <v>33.51</v>
      </c>
      <c r="I393" s="12">
        <v>158</v>
      </c>
      <c r="J393" s="50">
        <v>45.27</v>
      </c>
      <c r="K393" s="42">
        <v>30</v>
      </c>
      <c r="L393" s="24">
        <v>8.11</v>
      </c>
    </row>
    <row r="394" spans="1:12" s="3" customFormat="1" ht="9.75">
      <c r="A394" s="11">
        <v>304</v>
      </c>
      <c r="B394" s="34" t="s">
        <v>289</v>
      </c>
      <c r="C394" s="49">
        <v>205</v>
      </c>
      <c r="D394" s="13">
        <v>58.4</v>
      </c>
      <c r="E394" s="12">
        <v>199</v>
      </c>
      <c r="F394" s="50">
        <v>61.04</v>
      </c>
      <c r="G394" s="42">
        <v>122</v>
      </c>
      <c r="H394" s="13">
        <v>34.76</v>
      </c>
      <c r="I394" s="12">
        <v>127</v>
      </c>
      <c r="J394" s="50">
        <v>38.96</v>
      </c>
      <c r="K394" s="42">
        <v>24</v>
      </c>
      <c r="L394" s="24">
        <v>6.84</v>
      </c>
    </row>
    <row r="395" spans="1:12" s="3" customFormat="1" ht="9.75">
      <c r="A395" s="11">
        <v>305</v>
      </c>
      <c r="B395" s="34" t="s">
        <v>290</v>
      </c>
      <c r="C395" s="49">
        <v>208</v>
      </c>
      <c r="D395" s="13">
        <v>48.83</v>
      </c>
      <c r="E395" s="12">
        <v>207</v>
      </c>
      <c r="F395" s="50">
        <v>52.14</v>
      </c>
      <c r="G395" s="42">
        <v>176</v>
      </c>
      <c r="H395" s="13">
        <v>41.31</v>
      </c>
      <c r="I395" s="12">
        <v>190</v>
      </c>
      <c r="J395" s="50">
        <v>47.86</v>
      </c>
      <c r="K395" s="42">
        <v>42</v>
      </c>
      <c r="L395" s="24">
        <v>9.86</v>
      </c>
    </row>
    <row r="396" spans="1:12" s="3" customFormat="1" ht="9.75">
      <c r="A396" s="11">
        <v>306</v>
      </c>
      <c r="B396" s="34" t="s">
        <v>291</v>
      </c>
      <c r="C396" s="49">
        <v>237</v>
      </c>
      <c r="D396" s="13">
        <v>58.66</v>
      </c>
      <c r="E396" s="12">
        <v>235</v>
      </c>
      <c r="F396" s="50">
        <v>65.28</v>
      </c>
      <c r="G396" s="42">
        <v>131</v>
      </c>
      <c r="H396" s="13">
        <v>32.43</v>
      </c>
      <c r="I396" s="12">
        <v>125</v>
      </c>
      <c r="J396" s="50">
        <v>34.72</v>
      </c>
      <c r="K396" s="42">
        <v>36</v>
      </c>
      <c r="L396" s="24">
        <v>8.91</v>
      </c>
    </row>
    <row r="397" spans="1:12" s="3" customFormat="1" ht="9.75">
      <c r="A397" s="11">
        <v>307</v>
      </c>
      <c r="B397" s="34" t="s">
        <v>292</v>
      </c>
      <c r="C397" s="49">
        <v>220</v>
      </c>
      <c r="D397" s="13">
        <v>50.69</v>
      </c>
      <c r="E397" s="12">
        <v>227</v>
      </c>
      <c r="F397" s="50">
        <v>55.1</v>
      </c>
      <c r="G397" s="42">
        <v>169</v>
      </c>
      <c r="H397" s="13">
        <v>38.94</v>
      </c>
      <c r="I397" s="12">
        <v>185</v>
      </c>
      <c r="J397" s="50">
        <v>44.9</v>
      </c>
      <c r="K397" s="42">
        <v>45</v>
      </c>
      <c r="L397" s="24">
        <v>10.37</v>
      </c>
    </row>
    <row r="398" spans="1:12" s="3" customFormat="1" ht="9.75">
      <c r="A398" s="11">
        <v>308</v>
      </c>
      <c r="B398" s="34" t="s">
        <v>293</v>
      </c>
      <c r="C398" s="49">
        <v>232</v>
      </c>
      <c r="D398" s="13">
        <v>58.29</v>
      </c>
      <c r="E398" s="12">
        <v>224</v>
      </c>
      <c r="F398" s="50">
        <v>60.22</v>
      </c>
      <c r="G398" s="42">
        <v>139</v>
      </c>
      <c r="H398" s="13">
        <v>34.92</v>
      </c>
      <c r="I398" s="12">
        <v>148</v>
      </c>
      <c r="J398" s="50">
        <v>39.87</v>
      </c>
      <c r="K398" s="42">
        <v>27</v>
      </c>
      <c r="L398" s="24">
        <v>6.78</v>
      </c>
    </row>
    <row r="399" spans="1:12" s="3" customFormat="1" ht="9.75">
      <c r="A399" s="11">
        <v>309</v>
      </c>
      <c r="B399" s="34" t="s">
        <v>294</v>
      </c>
      <c r="C399" s="49">
        <v>206</v>
      </c>
      <c r="D399" s="13">
        <v>57.38</v>
      </c>
      <c r="E399" s="12">
        <v>192</v>
      </c>
      <c r="F399" s="50">
        <v>57.83</v>
      </c>
      <c r="G399" s="42">
        <v>127</v>
      </c>
      <c r="H399" s="13">
        <v>35.38</v>
      </c>
      <c r="I399" s="12">
        <v>140</v>
      </c>
      <c r="J399" s="50">
        <v>42.17</v>
      </c>
      <c r="K399" s="42">
        <v>26</v>
      </c>
      <c r="L399" s="24">
        <v>7.24</v>
      </c>
    </row>
    <row r="400" spans="1:12" s="6" customFormat="1" ht="9">
      <c r="A400" s="20"/>
      <c r="B400" s="39" t="s">
        <v>295</v>
      </c>
      <c r="C400" s="55">
        <f>SUM(C390:C399)</f>
        <v>2183</v>
      </c>
      <c r="D400" s="22">
        <v>55.25</v>
      </c>
      <c r="E400" s="21">
        <f>SUM(E390:E399)</f>
        <v>2132</v>
      </c>
      <c r="F400" s="56">
        <v>58.51</v>
      </c>
      <c r="G400" s="45">
        <f>SUM(G390:G399)</f>
        <v>1427</v>
      </c>
      <c r="H400" s="22">
        <v>36.12</v>
      </c>
      <c r="I400" s="21">
        <f>SUM(I390:I399)</f>
        <v>1512</v>
      </c>
      <c r="J400" s="56">
        <v>41.49</v>
      </c>
      <c r="K400" s="45">
        <f>SUM(K390:K399)</f>
        <v>341</v>
      </c>
      <c r="L400" s="27">
        <v>8.63</v>
      </c>
    </row>
    <row r="401" spans="1:12" s="3" customFormat="1" ht="9.75">
      <c r="A401" s="11">
        <v>310</v>
      </c>
      <c r="B401" s="34" t="s">
        <v>296</v>
      </c>
      <c r="C401" s="49">
        <v>154</v>
      </c>
      <c r="D401" s="13">
        <v>44.13</v>
      </c>
      <c r="E401" s="12">
        <v>125</v>
      </c>
      <c r="F401" s="50">
        <v>43.86</v>
      </c>
      <c r="G401" s="42">
        <v>170</v>
      </c>
      <c r="H401" s="13">
        <v>48.71</v>
      </c>
      <c r="I401" s="12">
        <v>160</v>
      </c>
      <c r="J401" s="50">
        <v>56.14</v>
      </c>
      <c r="K401" s="42">
        <v>25</v>
      </c>
      <c r="L401" s="24">
        <v>7.16</v>
      </c>
    </row>
    <row r="402" spans="1:12" s="3" customFormat="1" ht="9.75">
      <c r="A402" s="11">
        <v>311</v>
      </c>
      <c r="B402" s="34" t="s">
        <v>297</v>
      </c>
      <c r="C402" s="49">
        <v>154</v>
      </c>
      <c r="D402" s="13">
        <v>42.78</v>
      </c>
      <c r="E402" s="12">
        <v>135</v>
      </c>
      <c r="F402" s="50">
        <v>46.55</v>
      </c>
      <c r="G402" s="42">
        <v>184</v>
      </c>
      <c r="H402" s="13">
        <v>51.11</v>
      </c>
      <c r="I402" s="12">
        <v>155</v>
      </c>
      <c r="J402" s="50">
        <v>53.45</v>
      </c>
      <c r="K402" s="42">
        <v>22</v>
      </c>
      <c r="L402" s="24">
        <v>6.11</v>
      </c>
    </row>
    <row r="403" spans="1:12" s="3" customFormat="1" ht="9.75">
      <c r="A403" s="11">
        <v>312</v>
      </c>
      <c r="B403" s="34" t="s">
        <v>298</v>
      </c>
      <c r="C403" s="49">
        <v>146</v>
      </c>
      <c r="D403" s="13">
        <v>49.49</v>
      </c>
      <c r="E403" s="12">
        <v>141</v>
      </c>
      <c r="F403" s="50">
        <v>57.32</v>
      </c>
      <c r="G403" s="42">
        <v>110</v>
      </c>
      <c r="H403" s="13">
        <v>37.29</v>
      </c>
      <c r="I403" s="12">
        <v>105</v>
      </c>
      <c r="J403" s="50">
        <v>42.68</v>
      </c>
      <c r="K403" s="42">
        <v>39</v>
      </c>
      <c r="L403" s="24">
        <v>13.22</v>
      </c>
    </row>
    <row r="404" spans="1:12" s="32" customFormat="1" ht="9.75">
      <c r="A404" s="17"/>
      <c r="B404" s="37" t="s">
        <v>522</v>
      </c>
      <c r="C404" s="53">
        <f>SUM(C401:C403)</f>
        <v>454</v>
      </c>
      <c r="D404" s="19">
        <v>45.22</v>
      </c>
      <c r="E404" s="18">
        <f>SUM(E401:E403)</f>
        <v>401</v>
      </c>
      <c r="F404" s="54">
        <v>48.84</v>
      </c>
      <c r="G404" s="44">
        <f>SUM(G401:G403)</f>
        <v>464</v>
      </c>
      <c r="H404" s="19">
        <v>46.22</v>
      </c>
      <c r="I404" s="18">
        <f>SUM(I401:I403)</f>
        <v>420</v>
      </c>
      <c r="J404" s="54">
        <v>51.16</v>
      </c>
      <c r="K404" s="44">
        <f>SUM(K401:K403)</f>
        <v>86</v>
      </c>
      <c r="L404" s="26">
        <v>8.57</v>
      </c>
    </row>
    <row r="405" spans="1:12" s="3" customFormat="1" ht="9.75">
      <c r="A405" s="11">
        <v>313</v>
      </c>
      <c r="B405" s="34" t="s">
        <v>299</v>
      </c>
      <c r="C405" s="49">
        <v>56</v>
      </c>
      <c r="D405" s="13">
        <v>53.85</v>
      </c>
      <c r="E405" s="12">
        <v>45</v>
      </c>
      <c r="F405" s="50">
        <v>53.57</v>
      </c>
      <c r="G405" s="42">
        <v>48</v>
      </c>
      <c r="H405" s="13">
        <v>46.15</v>
      </c>
      <c r="I405" s="12">
        <v>39</v>
      </c>
      <c r="J405" s="50">
        <v>46.43</v>
      </c>
      <c r="K405" s="42">
        <v>0</v>
      </c>
      <c r="L405" s="24">
        <v>0</v>
      </c>
    </row>
    <row r="406" spans="1:12" s="3" customFormat="1" ht="9.75">
      <c r="A406" s="11">
        <v>314</v>
      </c>
      <c r="B406" s="34" t="s">
        <v>300</v>
      </c>
      <c r="C406" s="49">
        <v>162</v>
      </c>
      <c r="D406" s="13">
        <v>65.32</v>
      </c>
      <c r="E406" s="12">
        <v>152</v>
      </c>
      <c r="F406" s="50">
        <v>66.96</v>
      </c>
      <c r="G406" s="42">
        <v>78</v>
      </c>
      <c r="H406" s="13">
        <v>31.45</v>
      </c>
      <c r="I406" s="12">
        <v>75</v>
      </c>
      <c r="J406" s="50">
        <v>33.04</v>
      </c>
      <c r="K406" s="42">
        <v>8</v>
      </c>
      <c r="L406" s="24">
        <v>3.23</v>
      </c>
    </row>
    <row r="407" spans="1:12" s="3" customFormat="1" ht="9.75">
      <c r="A407" s="11">
        <v>315</v>
      </c>
      <c r="B407" s="34" t="s">
        <v>301</v>
      </c>
      <c r="C407" s="49">
        <v>131</v>
      </c>
      <c r="D407" s="13">
        <v>57.21</v>
      </c>
      <c r="E407" s="12">
        <v>113</v>
      </c>
      <c r="F407" s="50">
        <v>61.75</v>
      </c>
      <c r="G407" s="42">
        <v>89</v>
      </c>
      <c r="H407" s="13">
        <v>38.86</v>
      </c>
      <c r="I407" s="12">
        <v>70</v>
      </c>
      <c r="J407" s="50">
        <v>38.25</v>
      </c>
      <c r="K407" s="42">
        <v>9</v>
      </c>
      <c r="L407" s="24">
        <v>3.93</v>
      </c>
    </row>
    <row r="408" spans="1:12" s="32" customFormat="1" ht="9.75">
      <c r="A408" s="17"/>
      <c r="B408" s="37" t="s">
        <v>523</v>
      </c>
      <c r="C408" s="53">
        <f>SUM(C406:C407)</f>
        <v>293</v>
      </c>
      <c r="D408" s="19">
        <v>61.43</v>
      </c>
      <c r="E408" s="18">
        <f>SUM(E406:E407)</f>
        <v>265</v>
      </c>
      <c r="F408" s="54">
        <v>64.63</v>
      </c>
      <c r="G408" s="44">
        <f>SUM(G406:G407)</f>
        <v>167</v>
      </c>
      <c r="H408" s="19">
        <v>35.01</v>
      </c>
      <c r="I408" s="18">
        <f>SUM(I406:I407)</f>
        <v>145</v>
      </c>
      <c r="J408" s="54">
        <v>35.37</v>
      </c>
      <c r="K408" s="44">
        <f>SUM(K406:K407)</f>
        <v>17</v>
      </c>
      <c r="L408" s="26">
        <v>3.56</v>
      </c>
    </row>
    <row r="409" spans="1:12" s="3" customFormat="1" ht="9.75">
      <c r="A409" s="11">
        <v>316</v>
      </c>
      <c r="B409" s="34" t="s">
        <v>302</v>
      </c>
      <c r="C409" s="49">
        <v>101</v>
      </c>
      <c r="D409" s="13">
        <v>52.6</v>
      </c>
      <c r="E409" s="12">
        <v>85</v>
      </c>
      <c r="F409" s="50">
        <v>59.44</v>
      </c>
      <c r="G409" s="42">
        <v>58</v>
      </c>
      <c r="H409" s="13">
        <v>30.21</v>
      </c>
      <c r="I409" s="12">
        <v>58</v>
      </c>
      <c r="J409" s="50">
        <v>40.56</v>
      </c>
      <c r="K409" s="42">
        <v>33</v>
      </c>
      <c r="L409" s="24">
        <v>17.19</v>
      </c>
    </row>
    <row r="410" spans="1:12" s="3" customFormat="1" ht="9.75">
      <c r="A410" s="11">
        <v>317</v>
      </c>
      <c r="B410" s="34" t="s">
        <v>303</v>
      </c>
      <c r="C410" s="49">
        <v>222</v>
      </c>
      <c r="D410" s="13">
        <v>61.67</v>
      </c>
      <c r="E410" s="12">
        <v>170</v>
      </c>
      <c r="F410" s="50">
        <v>51.99</v>
      </c>
      <c r="G410" s="42">
        <v>135</v>
      </c>
      <c r="H410" s="13">
        <v>37.5</v>
      </c>
      <c r="I410" s="12">
        <v>157</v>
      </c>
      <c r="J410" s="50">
        <v>48.01</v>
      </c>
      <c r="K410" s="42">
        <v>3</v>
      </c>
      <c r="L410" s="24">
        <v>0.83</v>
      </c>
    </row>
    <row r="411" spans="1:12" s="3" customFormat="1" ht="9.75">
      <c r="A411" s="11">
        <v>318</v>
      </c>
      <c r="B411" s="34" t="s">
        <v>304</v>
      </c>
      <c r="C411" s="49">
        <v>74</v>
      </c>
      <c r="D411" s="13">
        <v>33.18</v>
      </c>
      <c r="E411" s="12">
        <v>81</v>
      </c>
      <c r="F411" s="50">
        <v>45.76</v>
      </c>
      <c r="G411" s="42">
        <v>136</v>
      </c>
      <c r="H411" s="13">
        <v>60.99</v>
      </c>
      <c r="I411" s="12">
        <v>96</v>
      </c>
      <c r="J411" s="50">
        <v>54.24</v>
      </c>
      <c r="K411" s="42">
        <v>13</v>
      </c>
      <c r="L411" s="24">
        <v>5.83</v>
      </c>
    </row>
    <row r="412" spans="1:12" s="3" customFormat="1" ht="9.75">
      <c r="A412" s="11">
        <v>319</v>
      </c>
      <c r="B412" s="34" t="s">
        <v>305</v>
      </c>
      <c r="C412" s="49">
        <v>174</v>
      </c>
      <c r="D412" s="13">
        <v>52.57</v>
      </c>
      <c r="E412" s="12">
        <v>162</v>
      </c>
      <c r="F412" s="50">
        <v>58.27</v>
      </c>
      <c r="G412" s="42">
        <v>121</v>
      </c>
      <c r="H412" s="13">
        <v>36.56</v>
      </c>
      <c r="I412" s="12">
        <v>116</v>
      </c>
      <c r="J412" s="50">
        <v>41.73</v>
      </c>
      <c r="K412" s="42">
        <v>36</v>
      </c>
      <c r="L412" s="24">
        <v>10.88</v>
      </c>
    </row>
    <row r="413" spans="1:12" s="6" customFormat="1" ht="9">
      <c r="A413" s="20"/>
      <c r="B413" s="39" t="s">
        <v>306</v>
      </c>
      <c r="C413" s="55">
        <f>+C404+C405+C408+C409+C410+C411+C412</f>
        <v>1374</v>
      </c>
      <c r="D413" s="22">
        <f>AVERAGE(D404,D405,D408,D409,D410,D411,D412)</f>
        <v>51.50285714285714</v>
      </c>
      <c r="E413" s="21">
        <f>+E404+E405+E408+E409+E410+E411+E412</f>
        <v>1209</v>
      </c>
      <c r="F413" s="56">
        <f>AVERAGE(F404,F405,F408,F409,F410,F411,F412)</f>
        <v>54.64285714285713</v>
      </c>
      <c r="G413" s="45">
        <f>+G404+G405+G408+G409+G410+G411+G412</f>
        <v>1129</v>
      </c>
      <c r="H413" s="22">
        <f>AVERAGE(H404,H405,H408,H409,H410,H411,H412)</f>
        <v>41.80571428571428</v>
      </c>
      <c r="I413" s="21">
        <f>+I404+I405+I408+I409+I410+I411+I412</f>
        <v>1031</v>
      </c>
      <c r="J413" s="56">
        <f>AVERAGE(J404,J405,J408,J409,J410,J411,J412)</f>
        <v>45.357142857142854</v>
      </c>
      <c r="K413" s="45">
        <f>+K404+K405+K408+K409+K410+K411+K412</f>
        <v>188</v>
      </c>
      <c r="L413" s="27">
        <f>AVERAGE(L404,L405,L408,L409,L410,L411,L412)</f>
        <v>6.694285714285714</v>
      </c>
    </row>
    <row r="414" spans="1:12" s="3" customFormat="1" ht="9.75">
      <c r="A414" s="11">
        <v>320</v>
      </c>
      <c r="B414" s="34" t="s">
        <v>307</v>
      </c>
      <c r="C414" s="49">
        <v>118</v>
      </c>
      <c r="D414" s="13">
        <v>61.78</v>
      </c>
      <c r="E414" s="12">
        <v>103</v>
      </c>
      <c r="F414" s="50">
        <v>55.98</v>
      </c>
      <c r="G414" s="42">
        <v>63</v>
      </c>
      <c r="H414" s="13">
        <v>32.98</v>
      </c>
      <c r="I414" s="12">
        <v>81</v>
      </c>
      <c r="J414" s="50">
        <v>44.02</v>
      </c>
      <c r="K414" s="42">
        <v>10</v>
      </c>
      <c r="L414" s="24">
        <v>5.24</v>
      </c>
    </row>
    <row r="415" spans="1:12" s="3" customFormat="1" ht="9.75">
      <c r="A415" s="11">
        <v>321</v>
      </c>
      <c r="B415" s="34" t="s">
        <v>308</v>
      </c>
      <c r="C415" s="49">
        <v>134</v>
      </c>
      <c r="D415" s="13">
        <v>59.29</v>
      </c>
      <c r="E415" s="12">
        <v>125</v>
      </c>
      <c r="F415" s="50">
        <v>57.87</v>
      </c>
      <c r="G415" s="42">
        <v>74</v>
      </c>
      <c r="H415" s="13">
        <v>32.74</v>
      </c>
      <c r="I415" s="12">
        <v>91</v>
      </c>
      <c r="J415" s="50">
        <v>42.13</v>
      </c>
      <c r="K415" s="42">
        <v>18</v>
      </c>
      <c r="L415" s="24">
        <v>7.96</v>
      </c>
    </row>
    <row r="416" spans="1:12" s="3" customFormat="1" ht="9.75">
      <c r="A416" s="11">
        <v>322</v>
      </c>
      <c r="B416" s="34" t="s">
        <v>309</v>
      </c>
      <c r="C416" s="49">
        <v>148</v>
      </c>
      <c r="D416" s="13">
        <v>58.96</v>
      </c>
      <c r="E416" s="12">
        <v>106</v>
      </c>
      <c r="F416" s="50">
        <v>47.75</v>
      </c>
      <c r="G416" s="42">
        <v>88</v>
      </c>
      <c r="H416" s="13">
        <v>35.06</v>
      </c>
      <c r="I416" s="12">
        <v>116</v>
      </c>
      <c r="J416" s="50">
        <v>52.25</v>
      </c>
      <c r="K416" s="42">
        <v>15</v>
      </c>
      <c r="L416" s="24">
        <v>5.98</v>
      </c>
    </row>
    <row r="417" spans="1:12" s="3" customFormat="1" ht="9.75">
      <c r="A417" s="11">
        <v>323</v>
      </c>
      <c r="B417" s="34" t="s">
        <v>310</v>
      </c>
      <c r="C417" s="49">
        <v>128</v>
      </c>
      <c r="D417" s="13">
        <v>67.37</v>
      </c>
      <c r="E417" s="12">
        <v>105</v>
      </c>
      <c r="F417" s="50">
        <v>62.87</v>
      </c>
      <c r="G417" s="42">
        <v>46</v>
      </c>
      <c r="H417" s="13">
        <v>24.21</v>
      </c>
      <c r="I417" s="12">
        <v>62</v>
      </c>
      <c r="J417" s="50">
        <v>37.13</v>
      </c>
      <c r="K417" s="42">
        <v>16</v>
      </c>
      <c r="L417" s="24">
        <v>8.42</v>
      </c>
    </row>
    <row r="418" spans="1:12" s="3" customFormat="1" ht="9.75">
      <c r="A418" s="11">
        <v>324</v>
      </c>
      <c r="B418" s="34" t="s">
        <v>311</v>
      </c>
      <c r="C418" s="49">
        <v>120</v>
      </c>
      <c r="D418" s="13">
        <v>63.16</v>
      </c>
      <c r="E418" s="12">
        <v>89</v>
      </c>
      <c r="F418" s="50">
        <v>50.57</v>
      </c>
      <c r="G418" s="42">
        <v>62</v>
      </c>
      <c r="H418" s="13">
        <v>32.63</v>
      </c>
      <c r="I418" s="12">
        <v>87</v>
      </c>
      <c r="J418" s="50">
        <v>49.43</v>
      </c>
      <c r="K418" s="42">
        <v>8</v>
      </c>
      <c r="L418" s="24">
        <v>4.21</v>
      </c>
    </row>
    <row r="419" spans="1:12" s="3" customFormat="1" ht="9.75">
      <c r="A419" s="11">
        <v>325</v>
      </c>
      <c r="B419" s="34" t="s">
        <v>312</v>
      </c>
      <c r="C419" s="49">
        <v>148</v>
      </c>
      <c r="D419" s="13">
        <v>65.49</v>
      </c>
      <c r="E419" s="12">
        <v>106</v>
      </c>
      <c r="F419" s="50">
        <v>51.46</v>
      </c>
      <c r="G419" s="42">
        <v>65</v>
      </c>
      <c r="H419" s="13">
        <v>28.76</v>
      </c>
      <c r="I419" s="12">
        <v>100</v>
      </c>
      <c r="J419" s="50">
        <v>48.54</v>
      </c>
      <c r="K419" s="42">
        <v>13</v>
      </c>
      <c r="L419" s="24">
        <v>5.75</v>
      </c>
    </row>
    <row r="420" spans="1:12" s="3" customFormat="1" ht="9.75">
      <c r="A420" s="11">
        <v>326</v>
      </c>
      <c r="B420" s="34" t="s">
        <v>313</v>
      </c>
      <c r="C420" s="49">
        <v>118</v>
      </c>
      <c r="D420" s="13">
        <v>55.92</v>
      </c>
      <c r="E420" s="12">
        <v>84</v>
      </c>
      <c r="F420" s="50">
        <v>44.68</v>
      </c>
      <c r="G420" s="42">
        <v>80</v>
      </c>
      <c r="H420" s="13">
        <v>37.91</v>
      </c>
      <c r="I420" s="12">
        <v>104</v>
      </c>
      <c r="J420" s="50">
        <v>55.32</v>
      </c>
      <c r="K420" s="42">
        <v>13</v>
      </c>
      <c r="L420" s="24">
        <v>6.16</v>
      </c>
    </row>
    <row r="421" spans="1:12" s="3" customFormat="1" ht="9.75">
      <c r="A421" s="11">
        <v>327</v>
      </c>
      <c r="B421" s="34" t="s">
        <v>314</v>
      </c>
      <c r="C421" s="49">
        <v>145</v>
      </c>
      <c r="D421" s="13">
        <v>67.44</v>
      </c>
      <c r="E421" s="12">
        <v>105</v>
      </c>
      <c r="F421" s="50">
        <v>52.24</v>
      </c>
      <c r="G421" s="42">
        <v>52</v>
      </c>
      <c r="H421" s="13">
        <v>24.19</v>
      </c>
      <c r="I421" s="12">
        <v>96</v>
      </c>
      <c r="J421" s="50">
        <v>47.76</v>
      </c>
      <c r="K421" s="42">
        <v>18</v>
      </c>
      <c r="L421" s="24">
        <v>8.37</v>
      </c>
    </row>
    <row r="422" spans="1:12" s="3" customFormat="1" ht="9.75">
      <c r="A422" s="11">
        <v>328</v>
      </c>
      <c r="B422" s="34" t="s">
        <v>315</v>
      </c>
      <c r="C422" s="49">
        <v>268</v>
      </c>
      <c r="D422" s="13">
        <v>71.09</v>
      </c>
      <c r="E422" s="12">
        <v>221</v>
      </c>
      <c r="F422" s="50">
        <v>62.08</v>
      </c>
      <c r="G422" s="42">
        <v>91</v>
      </c>
      <c r="H422" s="13">
        <v>24.14</v>
      </c>
      <c r="I422" s="12">
        <v>135</v>
      </c>
      <c r="J422" s="50">
        <v>37.92</v>
      </c>
      <c r="K422" s="42">
        <v>18</v>
      </c>
      <c r="L422" s="24">
        <v>4.77</v>
      </c>
    </row>
    <row r="423" spans="1:12" s="6" customFormat="1" ht="9">
      <c r="A423" s="20"/>
      <c r="B423" s="39" t="s">
        <v>316</v>
      </c>
      <c r="C423" s="55">
        <f>SUM(C414:C422)</f>
        <v>1327</v>
      </c>
      <c r="D423" s="22">
        <v>63.89</v>
      </c>
      <c r="E423" s="21">
        <f>SUM(E414:E422)</f>
        <v>1044</v>
      </c>
      <c r="F423" s="56">
        <v>54.49</v>
      </c>
      <c r="G423" s="45">
        <f>SUM(G414:G422)</f>
        <v>621</v>
      </c>
      <c r="H423" s="22">
        <v>29.9</v>
      </c>
      <c r="I423" s="21">
        <f>SUM(I414:I422)</f>
        <v>872</v>
      </c>
      <c r="J423" s="56">
        <v>45.51</v>
      </c>
      <c r="K423" s="45">
        <f>SUM(K414:K422)</f>
        <v>129</v>
      </c>
      <c r="L423" s="27">
        <v>6.21</v>
      </c>
    </row>
    <row r="424" spans="1:12" s="3" customFormat="1" ht="9.75">
      <c r="A424" s="11">
        <v>329</v>
      </c>
      <c r="B424" s="34" t="s">
        <v>317</v>
      </c>
      <c r="C424" s="49">
        <v>207</v>
      </c>
      <c r="D424" s="13">
        <v>51.62</v>
      </c>
      <c r="E424" s="12">
        <v>181</v>
      </c>
      <c r="F424" s="50">
        <v>53.71</v>
      </c>
      <c r="G424" s="42">
        <v>178</v>
      </c>
      <c r="H424" s="13">
        <v>44.39</v>
      </c>
      <c r="I424" s="12">
        <v>156</v>
      </c>
      <c r="J424" s="50">
        <v>46.29</v>
      </c>
      <c r="K424" s="42">
        <v>16</v>
      </c>
      <c r="L424" s="24">
        <v>3.99</v>
      </c>
    </row>
    <row r="425" spans="1:12" s="3" customFormat="1" ht="9.75">
      <c r="A425" s="11">
        <v>330</v>
      </c>
      <c r="B425" s="34" t="s">
        <v>318</v>
      </c>
      <c r="C425" s="49">
        <v>276</v>
      </c>
      <c r="D425" s="13">
        <v>63.01</v>
      </c>
      <c r="E425" s="12">
        <v>258</v>
      </c>
      <c r="F425" s="50">
        <v>76.11</v>
      </c>
      <c r="G425" s="42">
        <v>146</v>
      </c>
      <c r="H425" s="13">
        <v>33.33</v>
      </c>
      <c r="I425" s="12">
        <v>81</v>
      </c>
      <c r="J425" s="50">
        <v>23.89</v>
      </c>
      <c r="K425" s="42">
        <v>16</v>
      </c>
      <c r="L425" s="24">
        <v>3.65</v>
      </c>
    </row>
    <row r="426" spans="1:12" s="3" customFormat="1" ht="9.75">
      <c r="A426" s="11">
        <v>331</v>
      </c>
      <c r="B426" s="34" t="s">
        <v>319</v>
      </c>
      <c r="C426" s="49">
        <v>37</v>
      </c>
      <c r="D426" s="13">
        <v>31.9</v>
      </c>
      <c r="E426" s="12">
        <v>39</v>
      </c>
      <c r="F426" s="50">
        <v>52</v>
      </c>
      <c r="G426" s="42">
        <v>75</v>
      </c>
      <c r="H426" s="13">
        <v>64.66</v>
      </c>
      <c r="I426" s="12">
        <v>36</v>
      </c>
      <c r="J426" s="50">
        <v>48</v>
      </c>
      <c r="K426" s="42">
        <v>4</v>
      </c>
      <c r="L426" s="24">
        <v>3.45</v>
      </c>
    </row>
    <row r="427" spans="1:12" s="32" customFormat="1" ht="9.75">
      <c r="A427" s="17"/>
      <c r="B427" s="37" t="s">
        <v>524</v>
      </c>
      <c r="C427" s="53">
        <f>SUM(C425:C426)</f>
        <v>313</v>
      </c>
      <c r="D427" s="19">
        <v>56.5</v>
      </c>
      <c r="E427" s="18">
        <f>SUM(E425:E426)</f>
        <v>297</v>
      </c>
      <c r="F427" s="54">
        <v>71.74</v>
      </c>
      <c r="G427" s="44">
        <f>SUM(G425:G426)</f>
        <v>221</v>
      </c>
      <c r="H427" s="19">
        <v>39.89</v>
      </c>
      <c r="I427" s="18">
        <f>SUM(I425:I426)</f>
        <v>117</v>
      </c>
      <c r="J427" s="54">
        <v>28.26</v>
      </c>
      <c r="K427" s="44">
        <f>SUM(K425:K426)</f>
        <v>20</v>
      </c>
      <c r="L427" s="26">
        <v>3.61</v>
      </c>
    </row>
    <row r="428" spans="1:12" s="3" customFormat="1" ht="9.75">
      <c r="A428" s="11">
        <v>332</v>
      </c>
      <c r="B428" s="34" t="s">
        <v>320</v>
      </c>
      <c r="C428" s="49">
        <v>182</v>
      </c>
      <c r="D428" s="13">
        <v>49.19</v>
      </c>
      <c r="E428" s="12">
        <v>199</v>
      </c>
      <c r="F428" s="50">
        <v>65.89</v>
      </c>
      <c r="G428" s="42">
        <v>166</v>
      </c>
      <c r="H428" s="13">
        <v>44.86</v>
      </c>
      <c r="I428" s="12">
        <v>103</v>
      </c>
      <c r="J428" s="50">
        <v>34.11</v>
      </c>
      <c r="K428" s="42">
        <v>22</v>
      </c>
      <c r="L428" s="24">
        <v>5.95</v>
      </c>
    </row>
    <row r="429" spans="1:12" s="3" customFormat="1" ht="9.75">
      <c r="A429" s="11">
        <v>333</v>
      </c>
      <c r="B429" s="34" t="s">
        <v>321</v>
      </c>
      <c r="C429" s="49">
        <v>178</v>
      </c>
      <c r="D429" s="13">
        <v>48.11</v>
      </c>
      <c r="E429" s="12">
        <v>175</v>
      </c>
      <c r="F429" s="50">
        <v>59.73</v>
      </c>
      <c r="G429" s="42">
        <v>171</v>
      </c>
      <c r="H429" s="13">
        <v>46.22</v>
      </c>
      <c r="I429" s="12">
        <v>118</v>
      </c>
      <c r="J429" s="50">
        <v>40.27</v>
      </c>
      <c r="K429" s="42">
        <v>21</v>
      </c>
      <c r="L429" s="24">
        <v>5.68</v>
      </c>
    </row>
    <row r="430" spans="1:12" s="3" customFormat="1" ht="9.75">
      <c r="A430" s="11">
        <v>334</v>
      </c>
      <c r="B430" s="34" t="s">
        <v>322</v>
      </c>
      <c r="C430" s="49">
        <v>113</v>
      </c>
      <c r="D430" s="13">
        <v>47.08</v>
      </c>
      <c r="E430" s="12">
        <v>108</v>
      </c>
      <c r="F430" s="50">
        <v>57.14</v>
      </c>
      <c r="G430" s="42">
        <v>114</v>
      </c>
      <c r="H430" s="13">
        <v>47.5</v>
      </c>
      <c r="I430" s="12">
        <v>81</v>
      </c>
      <c r="J430" s="50">
        <v>42.86</v>
      </c>
      <c r="K430" s="42">
        <v>13</v>
      </c>
      <c r="L430" s="24">
        <v>5.42</v>
      </c>
    </row>
    <row r="431" spans="1:12" s="32" customFormat="1" ht="9.75">
      <c r="A431" s="17"/>
      <c r="B431" s="37" t="s">
        <v>525</v>
      </c>
      <c r="C431" s="53">
        <f>SUM(C428:C430)</f>
        <v>473</v>
      </c>
      <c r="D431" s="19">
        <v>48.27</v>
      </c>
      <c r="E431" s="18">
        <f>SUM(E428:E430)</f>
        <v>482</v>
      </c>
      <c r="F431" s="54">
        <v>61.48</v>
      </c>
      <c r="G431" s="44">
        <f>SUM(G428:G430)</f>
        <v>451</v>
      </c>
      <c r="H431" s="19">
        <v>46.02</v>
      </c>
      <c r="I431" s="18">
        <f>SUM(I428:I430)</f>
        <v>302</v>
      </c>
      <c r="J431" s="54">
        <v>38.52</v>
      </c>
      <c r="K431" s="44">
        <f>SUM(K428:K430)</f>
        <v>56</v>
      </c>
      <c r="L431" s="26">
        <v>5.71</v>
      </c>
    </row>
    <row r="432" spans="1:12" s="3" customFormat="1" ht="9.75">
      <c r="A432" s="11">
        <v>335</v>
      </c>
      <c r="B432" s="34" t="s">
        <v>323</v>
      </c>
      <c r="C432" s="49">
        <v>168</v>
      </c>
      <c r="D432" s="13">
        <v>64.62</v>
      </c>
      <c r="E432" s="12">
        <v>116</v>
      </c>
      <c r="F432" s="50">
        <v>64.09</v>
      </c>
      <c r="G432" s="42">
        <v>83</v>
      </c>
      <c r="H432" s="13">
        <v>31.92</v>
      </c>
      <c r="I432" s="12">
        <v>65</v>
      </c>
      <c r="J432" s="50">
        <v>35.91</v>
      </c>
      <c r="K432" s="42">
        <v>9</v>
      </c>
      <c r="L432" s="24">
        <v>3.46</v>
      </c>
    </row>
    <row r="433" spans="1:12" s="3" customFormat="1" ht="9.75">
      <c r="A433" s="11">
        <v>336</v>
      </c>
      <c r="B433" s="34" t="s">
        <v>324</v>
      </c>
      <c r="C433" s="49">
        <v>239</v>
      </c>
      <c r="D433" s="13">
        <v>61.92</v>
      </c>
      <c r="E433" s="12">
        <v>216</v>
      </c>
      <c r="F433" s="50">
        <v>68.35</v>
      </c>
      <c r="G433" s="42">
        <v>138</v>
      </c>
      <c r="H433" s="13">
        <v>35.75</v>
      </c>
      <c r="I433" s="12">
        <v>100</v>
      </c>
      <c r="J433" s="50">
        <v>31.55</v>
      </c>
      <c r="K433" s="42">
        <v>9</v>
      </c>
      <c r="L433" s="24">
        <v>2.33</v>
      </c>
    </row>
    <row r="434" spans="1:12" s="3" customFormat="1" ht="9.75">
      <c r="A434" s="11">
        <v>337</v>
      </c>
      <c r="B434" s="34" t="s">
        <v>325</v>
      </c>
      <c r="C434" s="49">
        <v>81</v>
      </c>
      <c r="D434" s="13">
        <v>33.89</v>
      </c>
      <c r="E434" s="12">
        <v>71</v>
      </c>
      <c r="F434" s="50">
        <v>38.38</v>
      </c>
      <c r="G434" s="42">
        <v>149</v>
      </c>
      <c r="H434" s="13">
        <v>42.34</v>
      </c>
      <c r="I434" s="12">
        <v>114</v>
      </c>
      <c r="J434" s="50">
        <v>61.62</v>
      </c>
      <c r="K434" s="42">
        <v>9</v>
      </c>
      <c r="L434" s="24">
        <v>3.77</v>
      </c>
    </row>
    <row r="435" spans="1:12" s="32" customFormat="1" ht="9.75">
      <c r="A435" s="17"/>
      <c r="B435" s="37" t="s">
        <v>526</v>
      </c>
      <c r="C435" s="53">
        <f>SUM(C433:C434)</f>
        <v>320</v>
      </c>
      <c r="D435" s="19">
        <v>51.2</v>
      </c>
      <c r="E435" s="18">
        <f>SUM(E433:E434)</f>
        <v>287</v>
      </c>
      <c r="F435" s="54">
        <v>57.29</v>
      </c>
      <c r="G435" s="44">
        <f>SUM(G433:G434)</f>
        <v>287</v>
      </c>
      <c r="H435" s="19">
        <v>45.92</v>
      </c>
      <c r="I435" s="18">
        <f>SUM(I433:I434)</f>
        <v>214</v>
      </c>
      <c r="J435" s="54">
        <v>42.71</v>
      </c>
      <c r="K435" s="44">
        <f>SUM(K433:K434)</f>
        <v>18</v>
      </c>
      <c r="L435" s="26">
        <v>2.88</v>
      </c>
    </row>
    <row r="436" spans="1:12" s="6" customFormat="1" ht="9">
      <c r="A436" s="20"/>
      <c r="B436" s="39" t="s">
        <v>326</v>
      </c>
      <c r="C436" s="55">
        <f>+C424+C427+C431+C432+C435</f>
        <v>1481</v>
      </c>
      <c r="D436" s="22">
        <f>AVERAGE(D424,D427,D431,D432,D435)</f>
        <v>54.44200000000001</v>
      </c>
      <c r="E436" s="21">
        <f>+E424+E427+E431+E432+E435</f>
        <v>1363</v>
      </c>
      <c r="F436" s="56">
        <f>AVERAGE(F424,F427,F431,F432,F435)</f>
        <v>61.662</v>
      </c>
      <c r="G436" s="45">
        <f>+G424+G427+G431+G432+G435</f>
        <v>1220</v>
      </c>
      <c r="H436" s="22">
        <f>AVERAGE(H424,H427,H431,H432,H435)</f>
        <v>41.62800000000001</v>
      </c>
      <c r="I436" s="21">
        <f>+I424+I427+I431+I432+I435</f>
        <v>854</v>
      </c>
      <c r="J436" s="56">
        <f>AVERAGE(J424,J427,J431,J432,J435)</f>
        <v>38.338</v>
      </c>
      <c r="K436" s="45">
        <f>+K424+K427+K431+K432+K435</f>
        <v>119</v>
      </c>
      <c r="L436" s="27">
        <f>AVERAGE(L424,L427,L431,L432,L435)</f>
        <v>3.9299999999999997</v>
      </c>
    </row>
    <row r="437" spans="1:12" s="3" customFormat="1" ht="9.75">
      <c r="A437" s="11">
        <v>338</v>
      </c>
      <c r="B437" s="34" t="s">
        <v>327</v>
      </c>
      <c r="C437" s="49">
        <v>160</v>
      </c>
      <c r="D437" s="13">
        <v>42.78</v>
      </c>
      <c r="E437" s="12">
        <v>177</v>
      </c>
      <c r="F437" s="50">
        <v>48.36</v>
      </c>
      <c r="G437" s="42">
        <v>199</v>
      </c>
      <c r="H437" s="13">
        <v>53.21</v>
      </c>
      <c r="I437" s="12">
        <v>189</v>
      </c>
      <c r="J437" s="50">
        <v>51.64</v>
      </c>
      <c r="K437" s="42">
        <v>15</v>
      </c>
      <c r="L437" s="24">
        <v>4.01</v>
      </c>
    </row>
    <row r="438" spans="1:12" s="3" customFormat="1" ht="9.75">
      <c r="A438" s="11">
        <v>339</v>
      </c>
      <c r="B438" s="34" t="s">
        <v>328</v>
      </c>
      <c r="C438" s="49">
        <v>195</v>
      </c>
      <c r="D438" s="13">
        <v>47.33</v>
      </c>
      <c r="E438" s="12">
        <v>196</v>
      </c>
      <c r="F438" s="50">
        <v>51.31</v>
      </c>
      <c r="G438" s="42">
        <v>191</v>
      </c>
      <c r="H438" s="13">
        <v>46.36</v>
      </c>
      <c r="I438" s="12">
        <v>186</v>
      </c>
      <c r="J438" s="50">
        <v>48.69</v>
      </c>
      <c r="K438" s="42">
        <v>26</v>
      </c>
      <c r="L438" s="24">
        <v>6.31</v>
      </c>
    </row>
    <row r="439" spans="1:12" s="3" customFormat="1" ht="9.75">
      <c r="A439" s="11">
        <v>340</v>
      </c>
      <c r="B439" s="34" t="s">
        <v>329</v>
      </c>
      <c r="C439" s="49">
        <v>203</v>
      </c>
      <c r="D439" s="13">
        <v>56.39</v>
      </c>
      <c r="E439" s="12">
        <v>206</v>
      </c>
      <c r="F439" s="50">
        <v>58.86</v>
      </c>
      <c r="G439" s="42">
        <v>139</v>
      </c>
      <c r="H439" s="13">
        <v>38.61</v>
      </c>
      <c r="I439" s="12">
        <v>144</v>
      </c>
      <c r="J439" s="50">
        <v>41.14</v>
      </c>
      <c r="K439" s="42">
        <v>18</v>
      </c>
      <c r="L439" s="24">
        <v>5</v>
      </c>
    </row>
    <row r="440" spans="1:12" s="3" customFormat="1" ht="9.75">
      <c r="A440" s="11">
        <v>341</v>
      </c>
      <c r="B440" s="34" t="s">
        <v>330</v>
      </c>
      <c r="C440" s="49">
        <v>184</v>
      </c>
      <c r="D440" s="13">
        <v>50.55</v>
      </c>
      <c r="E440" s="12">
        <v>180</v>
      </c>
      <c r="F440" s="50">
        <v>50.85</v>
      </c>
      <c r="G440" s="42">
        <v>159</v>
      </c>
      <c r="H440" s="13">
        <v>43.68</v>
      </c>
      <c r="I440" s="12">
        <v>174</v>
      </c>
      <c r="J440" s="50">
        <v>49.15</v>
      </c>
      <c r="K440" s="42">
        <v>21</v>
      </c>
      <c r="L440" s="24">
        <v>5.77</v>
      </c>
    </row>
    <row r="441" spans="1:12" s="3" customFormat="1" ht="9.75">
      <c r="A441" s="11">
        <v>342</v>
      </c>
      <c r="B441" s="34" t="s">
        <v>331</v>
      </c>
      <c r="C441" s="49">
        <v>197</v>
      </c>
      <c r="D441" s="13">
        <v>49.75</v>
      </c>
      <c r="E441" s="12">
        <v>204</v>
      </c>
      <c r="F441" s="50">
        <v>52.17</v>
      </c>
      <c r="G441" s="42">
        <v>177</v>
      </c>
      <c r="H441" s="13">
        <v>44.7</v>
      </c>
      <c r="I441" s="12">
        <v>187</v>
      </c>
      <c r="J441" s="50">
        <v>47.83</v>
      </c>
      <c r="K441" s="42">
        <v>22</v>
      </c>
      <c r="L441" s="24">
        <v>5.56</v>
      </c>
    </row>
    <row r="442" spans="1:12" s="3" customFormat="1" ht="9.75">
      <c r="A442" s="11">
        <v>343</v>
      </c>
      <c r="B442" s="34" t="s">
        <v>332</v>
      </c>
      <c r="C442" s="49">
        <v>184</v>
      </c>
      <c r="D442" s="13">
        <v>48.55</v>
      </c>
      <c r="E442" s="12">
        <v>192</v>
      </c>
      <c r="F442" s="50">
        <v>52.89</v>
      </c>
      <c r="G442" s="42">
        <v>178</v>
      </c>
      <c r="H442" s="13">
        <v>46.97</v>
      </c>
      <c r="I442" s="12">
        <v>171</v>
      </c>
      <c r="J442" s="50">
        <v>47.11</v>
      </c>
      <c r="K442" s="42">
        <v>17</v>
      </c>
      <c r="L442" s="24">
        <v>4.49</v>
      </c>
    </row>
    <row r="443" spans="1:12" s="3" customFormat="1" ht="9.75">
      <c r="A443" s="11">
        <v>344</v>
      </c>
      <c r="B443" s="34" t="s">
        <v>333</v>
      </c>
      <c r="C443" s="49">
        <v>200</v>
      </c>
      <c r="D443" s="13">
        <v>53.05</v>
      </c>
      <c r="E443" s="12">
        <v>202</v>
      </c>
      <c r="F443" s="50">
        <v>57.06</v>
      </c>
      <c r="G443" s="42">
        <v>158</v>
      </c>
      <c r="H443" s="13">
        <v>41.91</v>
      </c>
      <c r="I443" s="12">
        <v>152</v>
      </c>
      <c r="J443" s="50">
        <v>42.94</v>
      </c>
      <c r="K443" s="42">
        <v>19</v>
      </c>
      <c r="L443" s="24">
        <v>5.04</v>
      </c>
    </row>
    <row r="444" spans="1:12" s="3" customFormat="1" ht="9.75">
      <c r="A444" s="11">
        <v>345</v>
      </c>
      <c r="B444" s="34" t="s">
        <v>334</v>
      </c>
      <c r="C444" s="49">
        <v>189</v>
      </c>
      <c r="D444" s="13">
        <v>47.85</v>
      </c>
      <c r="E444" s="12">
        <v>194</v>
      </c>
      <c r="F444" s="50">
        <v>52.29</v>
      </c>
      <c r="G444" s="42">
        <v>182</v>
      </c>
      <c r="H444" s="13">
        <v>46.08</v>
      </c>
      <c r="I444" s="12">
        <v>177</v>
      </c>
      <c r="J444" s="50">
        <v>47.71</v>
      </c>
      <c r="K444" s="42">
        <v>24</v>
      </c>
      <c r="L444" s="24">
        <v>6.08</v>
      </c>
    </row>
    <row r="445" spans="1:12" s="3" customFormat="1" ht="9.75">
      <c r="A445" s="11">
        <v>346</v>
      </c>
      <c r="B445" s="34" t="s">
        <v>335</v>
      </c>
      <c r="C445" s="49">
        <v>78</v>
      </c>
      <c r="D445" s="13">
        <v>46.43</v>
      </c>
      <c r="E445" s="12">
        <v>80</v>
      </c>
      <c r="F445" s="50">
        <v>46.78</v>
      </c>
      <c r="G445" s="42">
        <v>86</v>
      </c>
      <c r="H445" s="13">
        <v>51.19</v>
      </c>
      <c r="I445" s="12">
        <v>91</v>
      </c>
      <c r="J445" s="50">
        <v>53.22</v>
      </c>
      <c r="K445" s="42">
        <v>4</v>
      </c>
      <c r="L445" s="24">
        <v>2.38</v>
      </c>
    </row>
    <row r="446" spans="1:12" s="3" customFormat="1" ht="9.75">
      <c r="A446" s="11">
        <v>347</v>
      </c>
      <c r="B446" s="34" t="s">
        <v>336</v>
      </c>
      <c r="C446" s="49">
        <v>90</v>
      </c>
      <c r="D446" s="13">
        <v>47.62</v>
      </c>
      <c r="E446" s="12">
        <v>88</v>
      </c>
      <c r="F446" s="50">
        <v>50</v>
      </c>
      <c r="G446" s="42">
        <v>89</v>
      </c>
      <c r="H446" s="13">
        <v>47.09</v>
      </c>
      <c r="I446" s="12">
        <v>88</v>
      </c>
      <c r="J446" s="50">
        <v>50</v>
      </c>
      <c r="K446" s="42">
        <v>10</v>
      </c>
      <c r="L446" s="24">
        <v>5.29</v>
      </c>
    </row>
    <row r="447" spans="1:12" s="32" customFormat="1" ht="9.75">
      <c r="A447" s="17"/>
      <c r="B447" s="37" t="s">
        <v>527</v>
      </c>
      <c r="C447" s="53">
        <f>SUM(C437:C446)</f>
        <v>1680</v>
      </c>
      <c r="D447" s="19">
        <v>49.21</v>
      </c>
      <c r="E447" s="18">
        <f>SUM(E437:E446)</f>
        <v>1719</v>
      </c>
      <c r="F447" s="54">
        <v>52.44</v>
      </c>
      <c r="G447" s="44">
        <f>SUM(G437:G446)</f>
        <v>1558</v>
      </c>
      <c r="H447" s="19">
        <v>45.64</v>
      </c>
      <c r="I447" s="18">
        <f>SUM(I437:I446)</f>
        <v>1559</v>
      </c>
      <c r="J447" s="54">
        <v>47.56</v>
      </c>
      <c r="K447" s="44">
        <f>SUM(K437:K446)</f>
        <v>176</v>
      </c>
      <c r="L447" s="26">
        <v>5.16</v>
      </c>
    </row>
    <row r="448" spans="1:12" s="3" customFormat="1" ht="9.75">
      <c r="A448" s="11">
        <v>348</v>
      </c>
      <c r="B448" s="34" t="s">
        <v>337</v>
      </c>
      <c r="C448" s="49">
        <v>257</v>
      </c>
      <c r="D448" s="13">
        <v>58.14</v>
      </c>
      <c r="E448" s="12">
        <v>201</v>
      </c>
      <c r="F448" s="50">
        <v>55.07</v>
      </c>
      <c r="G448" s="42">
        <v>161</v>
      </c>
      <c r="H448" s="13">
        <v>36.43</v>
      </c>
      <c r="I448" s="12">
        <v>164</v>
      </c>
      <c r="J448" s="50">
        <v>44.93</v>
      </c>
      <c r="K448" s="42">
        <v>24</v>
      </c>
      <c r="L448" s="24">
        <v>5.43</v>
      </c>
    </row>
    <row r="449" spans="1:12" s="3" customFormat="1" ht="9.75">
      <c r="A449" s="11">
        <v>349</v>
      </c>
      <c r="B449" s="34" t="s">
        <v>338</v>
      </c>
      <c r="C449" s="49">
        <v>262</v>
      </c>
      <c r="D449" s="13">
        <v>61.07</v>
      </c>
      <c r="E449" s="12">
        <v>212</v>
      </c>
      <c r="F449" s="50">
        <v>59.38</v>
      </c>
      <c r="G449" s="42">
        <v>153</v>
      </c>
      <c r="H449" s="13">
        <v>35.66</v>
      </c>
      <c r="I449" s="12">
        <v>145</v>
      </c>
      <c r="J449" s="50">
        <v>40.62</v>
      </c>
      <c r="K449" s="42">
        <v>14</v>
      </c>
      <c r="L449" s="24">
        <v>3.26</v>
      </c>
    </row>
    <row r="450" spans="1:12" s="32" customFormat="1" ht="9.75">
      <c r="A450" s="17"/>
      <c r="B450" s="37" t="s">
        <v>528</v>
      </c>
      <c r="C450" s="53">
        <f>SUM(C448:C449)</f>
        <v>519</v>
      </c>
      <c r="D450" s="19">
        <v>59.59</v>
      </c>
      <c r="E450" s="18">
        <f>SUM(E448:E449)</f>
        <v>413</v>
      </c>
      <c r="F450" s="54">
        <v>57.2</v>
      </c>
      <c r="G450" s="44">
        <f>SUM(G448:G449)</f>
        <v>314</v>
      </c>
      <c r="H450" s="19">
        <v>36.05</v>
      </c>
      <c r="I450" s="18">
        <f>SUM(I448:I449)</f>
        <v>309</v>
      </c>
      <c r="J450" s="54">
        <v>42.8</v>
      </c>
      <c r="K450" s="44">
        <f>SUM(K448:K449)</f>
        <v>38</v>
      </c>
      <c r="L450" s="26">
        <v>4.36</v>
      </c>
    </row>
    <row r="451" spans="1:12" s="3" customFormat="1" ht="9.75">
      <c r="A451" s="11">
        <v>350</v>
      </c>
      <c r="B451" s="34" t="s">
        <v>339</v>
      </c>
      <c r="C451" s="49">
        <v>320</v>
      </c>
      <c r="D451" s="13">
        <v>65.17</v>
      </c>
      <c r="E451" s="12">
        <v>309</v>
      </c>
      <c r="F451" s="50">
        <v>71.03</v>
      </c>
      <c r="G451" s="42">
        <v>125</v>
      </c>
      <c r="H451" s="13">
        <v>25.46</v>
      </c>
      <c r="I451" s="12">
        <v>126</v>
      </c>
      <c r="J451" s="50">
        <v>28.97</v>
      </c>
      <c r="K451" s="42">
        <v>46</v>
      </c>
      <c r="L451" s="24">
        <v>9.37</v>
      </c>
    </row>
    <row r="452" spans="1:12" s="3" customFormat="1" ht="9.75">
      <c r="A452" s="11">
        <v>351</v>
      </c>
      <c r="B452" s="34" t="s">
        <v>340</v>
      </c>
      <c r="C452" s="49">
        <v>314</v>
      </c>
      <c r="D452" s="13">
        <v>65.55</v>
      </c>
      <c r="E452" s="12">
        <v>284</v>
      </c>
      <c r="F452" s="50">
        <v>69.95</v>
      </c>
      <c r="G452" s="42">
        <v>129</v>
      </c>
      <c r="H452" s="13">
        <v>26.93</v>
      </c>
      <c r="I452" s="12">
        <v>122</v>
      </c>
      <c r="J452" s="50">
        <v>30.05</v>
      </c>
      <c r="K452" s="42">
        <v>36</v>
      </c>
      <c r="L452" s="24">
        <v>7.52</v>
      </c>
    </row>
    <row r="453" spans="1:12" s="3" customFormat="1" ht="9.75">
      <c r="A453" s="11">
        <v>352</v>
      </c>
      <c r="B453" s="34" t="s">
        <v>341</v>
      </c>
      <c r="C453" s="49">
        <v>99</v>
      </c>
      <c r="D453" s="13">
        <v>72.26</v>
      </c>
      <c r="E453" s="12">
        <v>79</v>
      </c>
      <c r="F453" s="50">
        <v>62.2</v>
      </c>
      <c r="G453" s="42">
        <v>33</v>
      </c>
      <c r="H453" s="13">
        <v>24.09</v>
      </c>
      <c r="I453" s="12">
        <v>48</v>
      </c>
      <c r="J453" s="50">
        <v>37.8</v>
      </c>
      <c r="K453" s="42">
        <v>5</v>
      </c>
      <c r="L453" s="24">
        <v>3.65</v>
      </c>
    </row>
    <row r="454" spans="1:12" s="32" customFormat="1" ht="9.75">
      <c r="A454" s="17"/>
      <c r="B454" s="37" t="s">
        <v>529</v>
      </c>
      <c r="C454" s="53">
        <f>SUM(C451:C453)</f>
        <v>733</v>
      </c>
      <c r="D454" s="19">
        <v>66.21</v>
      </c>
      <c r="E454" s="18">
        <f>SUM(E451:E453)</f>
        <v>672</v>
      </c>
      <c r="F454" s="54">
        <v>69.42</v>
      </c>
      <c r="G454" s="44">
        <f>SUM(G451:G453)</f>
        <v>287</v>
      </c>
      <c r="H454" s="19">
        <v>25.93</v>
      </c>
      <c r="I454" s="18">
        <f>SUM(I451:I453)</f>
        <v>296</v>
      </c>
      <c r="J454" s="54">
        <v>30.58</v>
      </c>
      <c r="K454" s="44">
        <f>SUM(K451:K453)</f>
        <v>87</v>
      </c>
      <c r="L454" s="26">
        <v>7.86</v>
      </c>
    </row>
    <row r="455" spans="1:12" s="3" customFormat="1" ht="9.75">
      <c r="A455" s="11">
        <v>353</v>
      </c>
      <c r="B455" s="34" t="s">
        <v>342</v>
      </c>
      <c r="C455" s="49">
        <v>167</v>
      </c>
      <c r="D455" s="13">
        <v>61.4</v>
      </c>
      <c r="E455" s="12">
        <v>186</v>
      </c>
      <c r="F455" s="50">
        <v>81.58</v>
      </c>
      <c r="G455" s="42">
        <v>42</v>
      </c>
      <c r="H455" s="13">
        <v>15.44</v>
      </c>
      <c r="I455" s="12">
        <v>42</v>
      </c>
      <c r="J455" s="50">
        <v>18.42</v>
      </c>
      <c r="K455" s="42">
        <v>63</v>
      </c>
      <c r="L455" s="24">
        <v>23.16</v>
      </c>
    </row>
    <row r="456" spans="1:12" s="3" customFormat="1" ht="9.75">
      <c r="A456" s="11">
        <v>354</v>
      </c>
      <c r="B456" s="34" t="s">
        <v>343</v>
      </c>
      <c r="C456" s="49">
        <v>159</v>
      </c>
      <c r="D456" s="13">
        <v>64.63</v>
      </c>
      <c r="E456" s="12">
        <v>162</v>
      </c>
      <c r="F456" s="50">
        <v>79.02</v>
      </c>
      <c r="G456" s="42">
        <v>39</v>
      </c>
      <c r="H456" s="13">
        <v>15.85</v>
      </c>
      <c r="I456" s="12">
        <v>43</v>
      </c>
      <c r="J456" s="50">
        <v>20.98</v>
      </c>
      <c r="K456" s="42">
        <v>48</v>
      </c>
      <c r="L456" s="24">
        <v>19.51</v>
      </c>
    </row>
    <row r="457" spans="1:12" s="32" customFormat="1" ht="9.75">
      <c r="A457" s="17"/>
      <c r="B457" s="37" t="s">
        <v>530</v>
      </c>
      <c r="C457" s="53">
        <f>SUM(C455:C456)</f>
        <v>326</v>
      </c>
      <c r="D457" s="19">
        <v>62.93</v>
      </c>
      <c r="E457" s="18">
        <f>SUM(E455:E456)</f>
        <v>348</v>
      </c>
      <c r="F457" s="54">
        <v>80.37</v>
      </c>
      <c r="G457" s="44">
        <f>SUM(G455:G456)</f>
        <v>81</v>
      </c>
      <c r="H457" s="19">
        <v>15.64</v>
      </c>
      <c r="I457" s="18">
        <f>SUM(I455:I456)</f>
        <v>85</v>
      </c>
      <c r="J457" s="54">
        <v>19.63</v>
      </c>
      <c r="K457" s="44">
        <f>SUM(K455:K456)</f>
        <v>111</v>
      </c>
      <c r="L457" s="26">
        <v>21.43</v>
      </c>
    </row>
    <row r="458" spans="1:12" s="3" customFormat="1" ht="9.75">
      <c r="A458" s="11">
        <v>355</v>
      </c>
      <c r="B458" s="34" t="s">
        <v>344</v>
      </c>
      <c r="C458" s="49">
        <v>323</v>
      </c>
      <c r="D458" s="13">
        <v>78.4</v>
      </c>
      <c r="E458" s="12">
        <v>349</v>
      </c>
      <c r="F458" s="50">
        <v>85.33</v>
      </c>
      <c r="G458" s="42">
        <v>61</v>
      </c>
      <c r="H458" s="13">
        <v>14.81</v>
      </c>
      <c r="I458" s="12">
        <v>60</v>
      </c>
      <c r="J458" s="50">
        <v>14.67</v>
      </c>
      <c r="K458" s="42">
        <v>28</v>
      </c>
      <c r="L458" s="24">
        <v>6.8</v>
      </c>
    </row>
    <row r="459" spans="1:12" s="3" customFormat="1" ht="9.75">
      <c r="A459" s="11">
        <v>356</v>
      </c>
      <c r="B459" s="34" t="s">
        <v>345</v>
      </c>
      <c r="C459" s="49">
        <v>159</v>
      </c>
      <c r="D459" s="13">
        <v>48.33</v>
      </c>
      <c r="E459" s="12">
        <v>144</v>
      </c>
      <c r="F459" s="50">
        <v>49.66</v>
      </c>
      <c r="G459" s="42">
        <v>162</v>
      </c>
      <c r="H459" s="13">
        <v>49.24</v>
      </c>
      <c r="I459" s="12">
        <v>146</v>
      </c>
      <c r="J459" s="50">
        <v>50.34</v>
      </c>
      <c r="K459" s="42">
        <v>8</v>
      </c>
      <c r="L459" s="24">
        <v>2.43</v>
      </c>
    </row>
    <row r="460" spans="1:12" s="3" customFormat="1" ht="9.75">
      <c r="A460" s="11">
        <v>357</v>
      </c>
      <c r="B460" s="34" t="s">
        <v>346</v>
      </c>
      <c r="C460" s="49">
        <v>135</v>
      </c>
      <c r="D460" s="13">
        <v>76.7</v>
      </c>
      <c r="E460" s="12">
        <v>117</v>
      </c>
      <c r="F460" s="50">
        <v>76.97</v>
      </c>
      <c r="G460" s="42">
        <v>37</v>
      </c>
      <c r="H460" s="13">
        <v>21.02</v>
      </c>
      <c r="I460" s="12">
        <v>35</v>
      </c>
      <c r="J460" s="50">
        <v>23.03</v>
      </c>
      <c r="K460" s="42">
        <v>4</v>
      </c>
      <c r="L460" s="24">
        <v>2.27</v>
      </c>
    </row>
    <row r="461" spans="1:12" s="32" customFormat="1" ht="9.75">
      <c r="A461" s="17"/>
      <c r="B461" s="37" t="s">
        <v>531</v>
      </c>
      <c r="C461" s="53">
        <f>SUM(C459:C460)</f>
        <v>294</v>
      </c>
      <c r="D461" s="19">
        <v>58.22</v>
      </c>
      <c r="E461" s="18">
        <f>SUM(E459:E460)</f>
        <v>261</v>
      </c>
      <c r="F461" s="54">
        <v>59.05</v>
      </c>
      <c r="G461" s="44">
        <f>SUM(G459:G460)</f>
        <v>199</v>
      </c>
      <c r="H461" s="19">
        <v>39.41</v>
      </c>
      <c r="I461" s="18">
        <f>SUM(I459:I460)</f>
        <v>181</v>
      </c>
      <c r="J461" s="54">
        <v>40.95</v>
      </c>
      <c r="K461" s="44">
        <f>SUM(K459:K460)</f>
        <v>12</v>
      </c>
      <c r="L461" s="26">
        <v>2.38</v>
      </c>
    </row>
    <row r="462" spans="1:12" s="3" customFormat="1" ht="9.75">
      <c r="A462" s="11">
        <v>358</v>
      </c>
      <c r="B462" s="34" t="s">
        <v>347</v>
      </c>
      <c r="C462" s="49">
        <v>264</v>
      </c>
      <c r="D462" s="13">
        <v>57.02</v>
      </c>
      <c r="E462" s="12">
        <v>264</v>
      </c>
      <c r="F462" s="50">
        <v>68.04</v>
      </c>
      <c r="G462" s="42">
        <v>159</v>
      </c>
      <c r="H462" s="13">
        <v>34.34</v>
      </c>
      <c r="I462" s="12">
        <v>124</v>
      </c>
      <c r="J462" s="50">
        <v>31.96</v>
      </c>
      <c r="K462" s="42">
        <v>40</v>
      </c>
      <c r="L462" s="24">
        <v>8.64</v>
      </c>
    </row>
    <row r="463" spans="1:12" s="3" customFormat="1" ht="9.75">
      <c r="A463" s="11">
        <v>359</v>
      </c>
      <c r="B463" s="34" t="s">
        <v>348</v>
      </c>
      <c r="C463" s="49">
        <v>336</v>
      </c>
      <c r="D463" s="13">
        <v>79.43</v>
      </c>
      <c r="E463" s="12">
        <v>271</v>
      </c>
      <c r="F463" s="50">
        <v>69.67</v>
      </c>
      <c r="G463" s="42">
        <v>83</v>
      </c>
      <c r="H463" s="13">
        <v>19.62</v>
      </c>
      <c r="I463" s="12">
        <v>118</v>
      </c>
      <c r="J463" s="50">
        <v>30.33</v>
      </c>
      <c r="K463" s="42">
        <v>4</v>
      </c>
      <c r="L463" s="24">
        <v>0.95</v>
      </c>
    </row>
    <row r="464" spans="1:12" s="6" customFormat="1" ht="9">
      <c r="A464" s="20"/>
      <c r="B464" s="39" t="s">
        <v>449</v>
      </c>
      <c r="C464" s="55">
        <f>+C447+C450+C454+C457+C458+C461+C462+C463</f>
        <v>4475</v>
      </c>
      <c r="D464" s="22">
        <f>AVERAGE(D447,D450,D454,D457,D458,D461,D462,D463)</f>
        <v>63.876250000000006</v>
      </c>
      <c r="E464" s="21">
        <f>+E447+E450+E454+E457+E458+E461+E462+E463</f>
        <v>4297</v>
      </c>
      <c r="F464" s="56">
        <f>AVERAGE(F447,F450,F454,F457,F458,F461,F462,F463)</f>
        <v>67.69</v>
      </c>
      <c r="G464" s="45">
        <f>+G447+G450+G454+G457+G458+G461+G462+G463</f>
        <v>2742</v>
      </c>
      <c r="H464" s="22">
        <f>AVERAGE(H447,H450,H454,H457,H458,H461,H462,H463)</f>
        <v>28.93</v>
      </c>
      <c r="I464" s="21">
        <f>+I447+I450+I454+I457+I458+I461+I462+I463</f>
        <v>2732</v>
      </c>
      <c r="J464" s="56">
        <f>AVERAGE(J447,J450,J454,J457,J458,J461,J462,J463)</f>
        <v>32.31</v>
      </c>
      <c r="K464" s="45">
        <f>+K447+K450+K454+K457+K458+K461+K462+K463</f>
        <v>496</v>
      </c>
      <c r="L464" s="27">
        <f>AVERAGE(L447,L450,L454,L457,L458,L461,L462,L463)</f>
        <v>7.197500000000001</v>
      </c>
    </row>
    <row r="465" spans="1:12" s="3" customFormat="1" ht="9.75">
      <c r="A465" s="11">
        <v>360</v>
      </c>
      <c r="B465" s="34" t="s">
        <v>349</v>
      </c>
      <c r="C465" s="49">
        <v>143</v>
      </c>
      <c r="D465" s="13">
        <v>39.94</v>
      </c>
      <c r="E465" s="12">
        <v>158</v>
      </c>
      <c r="F465" s="50">
        <v>45.01</v>
      </c>
      <c r="G465" s="42">
        <v>190</v>
      </c>
      <c r="H465" s="13">
        <v>53.07</v>
      </c>
      <c r="I465" s="12">
        <v>193</v>
      </c>
      <c r="J465" s="50">
        <v>54.99</v>
      </c>
      <c r="K465" s="42">
        <v>25</v>
      </c>
      <c r="L465" s="24">
        <v>6.98</v>
      </c>
    </row>
    <row r="466" spans="1:12" s="3" customFormat="1" ht="9.75">
      <c r="A466" s="11">
        <v>361</v>
      </c>
      <c r="B466" s="34" t="s">
        <v>350</v>
      </c>
      <c r="C466" s="49">
        <v>144</v>
      </c>
      <c r="D466" s="13">
        <v>43.24</v>
      </c>
      <c r="E466" s="12">
        <v>153</v>
      </c>
      <c r="F466" s="50">
        <v>48.11</v>
      </c>
      <c r="G466" s="42">
        <v>168</v>
      </c>
      <c r="H466" s="13">
        <v>50.45</v>
      </c>
      <c r="I466" s="12">
        <v>165</v>
      </c>
      <c r="J466" s="50">
        <v>51.89</v>
      </c>
      <c r="K466" s="42">
        <v>21</v>
      </c>
      <c r="L466" s="24">
        <v>6.31</v>
      </c>
    </row>
    <row r="467" spans="1:12" s="3" customFormat="1" ht="9.75">
      <c r="A467" s="11">
        <v>362</v>
      </c>
      <c r="B467" s="34" t="s">
        <v>351</v>
      </c>
      <c r="C467" s="49">
        <v>147</v>
      </c>
      <c r="D467" s="13">
        <v>43.88</v>
      </c>
      <c r="E467" s="12">
        <v>145</v>
      </c>
      <c r="F467" s="50">
        <v>45.89</v>
      </c>
      <c r="G467" s="42">
        <v>172</v>
      </c>
      <c r="H467" s="13">
        <v>51.34</v>
      </c>
      <c r="I467" s="12">
        <v>171</v>
      </c>
      <c r="J467" s="50">
        <v>54.11</v>
      </c>
      <c r="K467" s="42">
        <v>16</v>
      </c>
      <c r="L467" s="24">
        <v>4.78</v>
      </c>
    </row>
    <row r="468" spans="1:12" s="3" customFormat="1" ht="9.75">
      <c r="A468" s="11">
        <v>363</v>
      </c>
      <c r="B468" s="34" t="s">
        <v>352</v>
      </c>
      <c r="C468" s="49">
        <v>147</v>
      </c>
      <c r="D468" s="13">
        <v>40.95</v>
      </c>
      <c r="E468" s="12">
        <v>158</v>
      </c>
      <c r="F468" s="50">
        <v>45.8</v>
      </c>
      <c r="G468" s="42">
        <v>185</v>
      </c>
      <c r="H468" s="13">
        <v>51.53</v>
      </c>
      <c r="I468" s="12">
        <v>187</v>
      </c>
      <c r="J468" s="50">
        <v>54.2</v>
      </c>
      <c r="K468" s="42">
        <v>27</v>
      </c>
      <c r="L468" s="24">
        <v>7.52</v>
      </c>
    </row>
    <row r="469" spans="1:12" s="3" customFormat="1" ht="9.75">
      <c r="A469" s="11">
        <v>364</v>
      </c>
      <c r="B469" s="34" t="s">
        <v>353</v>
      </c>
      <c r="C469" s="49">
        <v>133</v>
      </c>
      <c r="D469" s="13">
        <v>44.48</v>
      </c>
      <c r="E469" s="12">
        <v>143</v>
      </c>
      <c r="F469" s="50">
        <v>49.14</v>
      </c>
      <c r="G469" s="42">
        <v>149</v>
      </c>
      <c r="H469" s="13">
        <v>49.83</v>
      </c>
      <c r="I469" s="12">
        <v>148</v>
      </c>
      <c r="J469" s="50">
        <v>50.85</v>
      </c>
      <c r="K469" s="42">
        <v>17</v>
      </c>
      <c r="L469" s="24">
        <v>5.69</v>
      </c>
    </row>
    <row r="470" spans="1:12" s="3" customFormat="1" ht="9.75">
      <c r="A470" s="11">
        <v>365</v>
      </c>
      <c r="B470" s="34" t="s">
        <v>354</v>
      </c>
      <c r="C470" s="49">
        <v>116</v>
      </c>
      <c r="D470" s="13">
        <v>41.43</v>
      </c>
      <c r="E470" s="12">
        <v>126</v>
      </c>
      <c r="F470" s="50">
        <v>46.49</v>
      </c>
      <c r="G470" s="42">
        <v>147</v>
      </c>
      <c r="H470" s="13">
        <v>52.5</v>
      </c>
      <c r="I470" s="12">
        <v>145</v>
      </c>
      <c r="J470" s="50">
        <v>53.51</v>
      </c>
      <c r="K470" s="42">
        <v>17</v>
      </c>
      <c r="L470" s="24">
        <v>6.07</v>
      </c>
    </row>
    <row r="471" spans="1:12" s="3" customFormat="1" ht="9.75">
      <c r="A471" s="11">
        <v>366</v>
      </c>
      <c r="B471" s="34" t="s">
        <v>355</v>
      </c>
      <c r="C471" s="49">
        <v>137</v>
      </c>
      <c r="D471" s="13">
        <v>41.52</v>
      </c>
      <c r="E471" s="12">
        <v>143</v>
      </c>
      <c r="F471" s="50">
        <v>43.73</v>
      </c>
      <c r="G471" s="42">
        <v>179</v>
      </c>
      <c r="H471" s="13">
        <v>54.24</v>
      </c>
      <c r="I471" s="12">
        <v>184</v>
      </c>
      <c r="J471" s="50">
        <v>56.27</v>
      </c>
      <c r="K471" s="42">
        <v>14</v>
      </c>
      <c r="L471" s="24">
        <v>4.24</v>
      </c>
    </row>
    <row r="472" spans="1:12" s="3" customFormat="1" ht="9.75">
      <c r="A472" s="11">
        <v>367</v>
      </c>
      <c r="B472" s="34" t="s">
        <v>356</v>
      </c>
      <c r="C472" s="49">
        <v>159</v>
      </c>
      <c r="D472" s="13">
        <v>46.49</v>
      </c>
      <c r="E472" s="12">
        <v>156</v>
      </c>
      <c r="F472" s="50">
        <v>47.56</v>
      </c>
      <c r="G472" s="42">
        <v>174</v>
      </c>
      <c r="H472" s="13">
        <v>50.88</v>
      </c>
      <c r="I472" s="12">
        <v>172</v>
      </c>
      <c r="J472" s="50">
        <v>52.44</v>
      </c>
      <c r="K472" s="42">
        <v>9</v>
      </c>
      <c r="L472" s="24">
        <v>2.63</v>
      </c>
    </row>
    <row r="473" spans="1:12" s="3" customFormat="1" ht="9.75">
      <c r="A473" s="11">
        <v>368</v>
      </c>
      <c r="B473" s="34" t="s">
        <v>357</v>
      </c>
      <c r="C473" s="49">
        <v>158</v>
      </c>
      <c r="D473" s="13">
        <v>45.53</v>
      </c>
      <c r="E473" s="12">
        <v>159</v>
      </c>
      <c r="F473" s="50">
        <v>48.04</v>
      </c>
      <c r="G473" s="42">
        <v>179</v>
      </c>
      <c r="H473" s="13">
        <v>51.59</v>
      </c>
      <c r="I473" s="12">
        <v>172</v>
      </c>
      <c r="J473" s="50">
        <v>51.96</v>
      </c>
      <c r="K473" s="42">
        <v>10</v>
      </c>
      <c r="L473" s="24">
        <v>2.88</v>
      </c>
    </row>
    <row r="474" spans="1:12" s="3" customFormat="1" ht="9.75">
      <c r="A474" s="11">
        <v>369</v>
      </c>
      <c r="B474" s="34" t="s">
        <v>358</v>
      </c>
      <c r="C474" s="49">
        <v>151</v>
      </c>
      <c r="D474" s="13">
        <v>45.9</v>
      </c>
      <c r="E474" s="12">
        <v>159</v>
      </c>
      <c r="F474" s="50">
        <v>50.54</v>
      </c>
      <c r="G474" s="42">
        <v>163</v>
      </c>
      <c r="H474" s="13">
        <v>49.54</v>
      </c>
      <c r="I474" s="12">
        <v>155</v>
      </c>
      <c r="J474" s="50">
        <v>49.36</v>
      </c>
      <c r="K474" s="42">
        <v>15</v>
      </c>
      <c r="L474" s="24">
        <v>4.56</v>
      </c>
    </row>
    <row r="475" spans="1:12" s="3" customFormat="1" ht="9.75">
      <c r="A475" s="11">
        <v>370</v>
      </c>
      <c r="B475" s="34" t="s">
        <v>359</v>
      </c>
      <c r="C475" s="49">
        <v>146</v>
      </c>
      <c r="D475" s="13">
        <v>42.94</v>
      </c>
      <c r="E475" s="12">
        <v>151</v>
      </c>
      <c r="F475" s="50">
        <v>45.07</v>
      </c>
      <c r="G475" s="42">
        <v>174</v>
      </c>
      <c r="H475" s="13">
        <v>51.18</v>
      </c>
      <c r="I475" s="12">
        <v>184</v>
      </c>
      <c r="J475" s="50">
        <v>54.93</v>
      </c>
      <c r="K475" s="42">
        <v>20</v>
      </c>
      <c r="L475" s="24">
        <v>5.88</v>
      </c>
    </row>
    <row r="476" spans="1:12" s="3" customFormat="1" ht="9.75">
      <c r="A476" s="11">
        <v>371</v>
      </c>
      <c r="B476" s="34" t="s">
        <v>360</v>
      </c>
      <c r="C476" s="49">
        <v>150</v>
      </c>
      <c r="D476" s="13">
        <v>47.92</v>
      </c>
      <c r="E476" s="12">
        <v>147</v>
      </c>
      <c r="F476" s="50">
        <v>49.33</v>
      </c>
      <c r="G476" s="42">
        <v>152</v>
      </c>
      <c r="H476" s="13">
        <v>48.56</v>
      </c>
      <c r="I476" s="12">
        <v>151</v>
      </c>
      <c r="J476" s="50">
        <v>50.67</v>
      </c>
      <c r="K476" s="42">
        <v>11</v>
      </c>
      <c r="L476" s="24">
        <v>3.51</v>
      </c>
    </row>
    <row r="477" spans="1:12" s="3" customFormat="1" ht="9.75">
      <c r="A477" s="11">
        <v>372</v>
      </c>
      <c r="B477" s="34" t="s">
        <v>361</v>
      </c>
      <c r="C477" s="49">
        <v>134</v>
      </c>
      <c r="D477" s="13">
        <v>45.42</v>
      </c>
      <c r="E477" s="12">
        <v>138</v>
      </c>
      <c r="F477" s="50">
        <v>50.36</v>
      </c>
      <c r="G477" s="42">
        <v>148</v>
      </c>
      <c r="H477" s="13">
        <v>50.17</v>
      </c>
      <c r="I477" s="12">
        <v>136</v>
      </c>
      <c r="J477" s="50">
        <v>49.64</v>
      </c>
      <c r="K477" s="42">
        <v>13</v>
      </c>
      <c r="L477" s="24">
        <v>4.41</v>
      </c>
    </row>
    <row r="478" spans="1:12" s="3" customFormat="1" ht="9.75">
      <c r="A478" s="11">
        <v>373</v>
      </c>
      <c r="B478" s="34" t="s">
        <v>362</v>
      </c>
      <c r="C478" s="49">
        <v>214</v>
      </c>
      <c r="D478" s="13">
        <v>57.84</v>
      </c>
      <c r="E478" s="12">
        <v>227</v>
      </c>
      <c r="F478" s="50">
        <v>61.85</v>
      </c>
      <c r="G478" s="42">
        <v>136</v>
      </c>
      <c r="H478" s="13">
        <v>36.76</v>
      </c>
      <c r="I478" s="12">
        <v>140</v>
      </c>
      <c r="J478" s="50">
        <v>38.15</v>
      </c>
      <c r="K478" s="42">
        <v>20</v>
      </c>
      <c r="L478" s="24">
        <v>5.41</v>
      </c>
    </row>
    <row r="479" spans="1:12" s="3" customFormat="1" ht="9.75">
      <c r="A479" s="11">
        <v>374</v>
      </c>
      <c r="B479" s="34" t="s">
        <v>363</v>
      </c>
      <c r="C479" s="49">
        <v>172</v>
      </c>
      <c r="D479" s="13">
        <v>48.04</v>
      </c>
      <c r="E479" s="12">
        <v>183</v>
      </c>
      <c r="F479" s="50">
        <v>52.89</v>
      </c>
      <c r="G479" s="42">
        <v>164</v>
      </c>
      <c r="H479" s="13">
        <v>45.81</v>
      </c>
      <c r="I479" s="12">
        <v>163</v>
      </c>
      <c r="J479" s="50">
        <v>47.11</v>
      </c>
      <c r="K479" s="42">
        <v>22</v>
      </c>
      <c r="L479" s="24">
        <v>6.15</v>
      </c>
    </row>
    <row r="480" spans="1:12" s="3" customFormat="1" ht="9.75">
      <c r="A480" s="11">
        <v>375</v>
      </c>
      <c r="B480" s="34" t="s">
        <v>364</v>
      </c>
      <c r="C480" s="49">
        <v>178</v>
      </c>
      <c r="D480" s="13">
        <v>54.43</v>
      </c>
      <c r="E480" s="12">
        <v>201</v>
      </c>
      <c r="F480" s="50">
        <v>60.36</v>
      </c>
      <c r="G480" s="42">
        <v>123</v>
      </c>
      <c r="H480" s="13">
        <v>37.61</v>
      </c>
      <c r="I480" s="12">
        <v>132</v>
      </c>
      <c r="J480" s="50">
        <v>39.64</v>
      </c>
      <c r="K480" s="42">
        <v>26</v>
      </c>
      <c r="L480" s="24">
        <v>7.95</v>
      </c>
    </row>
    <row r="481" spans="1:12" s="3" customFormat="1" ht="9.75">
      <c r="A481" s="11">
        <v>376</v>
      </c>
      <c r="B481" s="34" t="s">
        <v>365</v>
      </c>
      <c r="C481" s="49">
        <v>206</v>
      </c>
      <c r="D481" s="13">
        <v>58.03</v>
      </c>
      <c r="E481" s="12">
        <v>211</v>
      </c>
      <c r="F481" s="50">
        <v>59.77</v>
      </c>
      <c r="G481" s="42">
        <v>129</v>
      </c>
      <c r="H481" s="13">
        <v>36.34</v>
      </c>
      <c r="I481" s="12">
        <v>142</v>
      </c>
      <c r="J481" s="50">
        <v>40.23</v>
      </c>
      <c r="K481" s="42">
        <v>20</v>
      </c>
      <c r="L481" s="24">
        <v>5.63</v>
      </c>
    </row>
    <row r="482" spans="1:12" s="3" customFormat="1" ht="9.75">
      <c r="A482" s="11">
        <v>377</v>
      </c>
      <c r="B482" s="34" t="s">
        <v>366</v>
      </c>
      <c r="C482" s="49">
        <v>181</v>
      </c>
      <c r="D482" s="13">
        <v>56.74</v>
      </c>
      <c r="E482" s="12">
        <v>186</v>
      </c>
      <c r="F482" s="50">
        <v>58.13</v>
      </c>
      <c r="G482" s="42">
        <v>128</v>
      </c>
      <c r="H482" s="13">
        <v>40.13</v>
      </c>
      <c r="I482" s="12">
        <v>134</v>
      </c>
      <c r="J482" s="50">
        <v>41.88</v>
      </c>
      <c r="K482" s="42">
        <v>10</v>
      </c>
      <c r="L482" s="24">
        <v>3.13</v>
      </c>
    </row>
    <row r="483" spans="1:12" s="3" customFormat="1" ht="9.75">
      <c r="A483" s="11">
        <v>378</v>
      </c>
      <c r="B483" s="34" t="s">
        <v>367</v>
      </c>
      <c r="C483" s="49">
        <v>205</v>
      </c>
      <c r="D483" s="13">
        <v>59.25</v>
      </c>
      <c r="E483" s="12">
        <v>210</v>
      </c>
      <c r="F483" s="50">
        <v>63.25</v>
      </c>
      <c r="G483" s="42">
        <v>127</v>
      </c>
      <c r="H483" s="13">
        <v>36.71</v>
      </c>
      <c r="I483" s="12">
        <v>122</v>
      </c>
      <c r="J483" s="50">
        <v>36.75</v>
      </c>
      <c r="K483" s="42">
        <v>14</v>
      </c>
      <c r="L483" s="24">
        <v>4.05</v>
      </c>
    </row>
    <row r="484" spans="1:12" s="3" customFormat="1" ht="9.75">
      <c r="A484" s="11">
        <v>379</v>
      </c>
      <c r="B484" s="34" t="s">
        <v>368</v>
      </c>
      <c r="C484" s="49">
        <v>209</v>
      </c>
      <c r="D484" s="13">
        <v>58.38</v>
      </c>
      <c r="E484" s="12">
        <v>232</v>
      </c>
      <c r="F484" s="50">
        <v>64.44</v>
      </c>
      <c r="G484" s="42">
        <v>131</v>
      </c>
      <c r="H484" s="13">
        <v>36.59</v>
      </c>
      <c r="I484" s="12">
        <v>128</v>
      </c>
      <c r="J484" s="50">
        <v>35.56</v>
      </c>
      <c r="K484" s="42">
        <v>18</v>
      </c>
      <c r="L484" s="24">
        <v>5.03</v>
      </c>
    </row>
    <row r="485" spans="1:12" s="3" customFormat="1" ht="9.75">
      <c r="A485" s="11">
        <v>380</v>
      </c>
      <c r="B485" s="34" t="s">
        <v>369</v>
      </c>
      <c r="C485" s="49">
        <v>185</v>
      </c>
      <c r="D485" s="13">
        <v>53.31</v>
      </c>
      <c r="E485" s="12">
        <v>209</v>
      </c>
      <c r="F485" s="50">
        <v>60.06</v>
      </c>
      <c r="G485" s="42">
        <v>143</v>
      </c>
      <c r="H485" s="13">
        <v>41.21</v>
      </c>
      <c r="I485" s="12">
        <v>139</v>
      </c>
      <c r="J485" s="50">
        <v>39.94</v>
      </c>
      <c r="K485" s="42">
        <v>19</v>
      </c>
      <c r="L485" s="24">
        <v>5.48</v>
      </c>
    </row>
    <row r="486" spans="1:12" s="3" customFormat="1" ht="9.75">
      <c r="A486" s="11">
        <v>381</v>
      </c>
      <c r="B486" s="34" t="s">
        <v>370</v>
      </c>
      <c r="C486" s="49">
        <v>188</v>
      </c>
      <c r="D486" s="13">
        <v>54.81</v>
      </c>
      <c r="E486" s="12">
        <v>198</v>
      </c>
      <c r="F486" s="50">
        <v>59.46</v>
      </c>
      <c r="G486" s="42">
        <v>136</v>
      </c>
      <c r="H486" s="13">
        <v>39.65</v>
      </c>
      <c r="I486" s="12">
        <v>135</v>
      </c>
      <c r="J486" s="50">
        <v>40.54</v>
      </c>
      <c r="K486" s="42">
        <v>19</v>
      </c>
      <c r="L486" s="24">
        <v>5.54</v>
      </c>
    </row>
    <row r="487" spans="1:12" s="3" customFormat="1" ht="9.75">
      <c r="A487" s="11">
        <v>382</v>
      </c>
      <c r="B487" s="34" t="s">
        <v>371</v>
      </c>
      <c r="C487" s="49">
        <v>221</v>
      </c>
      <c r="D487" s="13">
        <v>59.41</v>
      </c>
      <c r="E487" s="12">
        <v>239</v>
      </c>
      <c r="F487" s="50">
        <v>64.25</v>
      </c>
      <c r="G487" s="42">
        <v>138</v>
      </c>
      <c r="H487" s="13">
        <v>37.1</v>
      </c>
      <c r="I487" s="12">
        <v>133</v>
      </c>
      <c r="J487" s="50">
        <v>35.75</v>
      </c>
      <c r="K487" s="42">
        <v>13</v>
      </c>
      <c r="L487" s="24">
        <v>3.49</v>
      </c>
    </row>
    <row r="488" spans="1:12" s="3" customFormat="1" ht="9.75">
      <c r="A488" s="11">
        <v>383</v>
      </c>
      <c r="B488" s="34" t="s">
        <v>372</v>
      </c>
      <c r="C488" s="49">
        <v>191</v>
      </c>
      <c r="D488" s="13">
        <v>51.76</v>
      </c>
      <c r="E488" s="12">
        <v>191</v>
      </c>
      <c r="F488" s="50">
        <v>54.42</v>
      </c>
      <c r="G488" s="42">
        <v>155</v>
      </c>
      <c r="H488" s="13">
        <v>42.01</v>
      </c>
      <c r="I488" s="12">
        <v>160</v>
      </c>
      <c r="J488" s="50">
        <v>45.58</v>
      </c>
      <c r="K488" s="42">
        <v>23</v>
      </c>
      <c r="L488" s="24">
        <v>6.23</v>
      </c>
    </row>
    <row r="489" spans="1:12" s="3" customFormat="1" ht="9.75">
      <c r="A489" s="11">
        <v>384</v>
      </c>
      <c r="B489" s="36" t="s">
        <v>373</v>
      </c>
      <c r="C489" s="49">
        <v>191</v>
      </c>
      <c r="D489" s="13">
        <v>55.69</v>
      </c>
      <c r="E489" s="12">
        <v>212</v>
      </c>
      <c r="F489" s="50">
        <v>60.57</v>
      </c>
      <c r="G489" s="42">
        <v>134</v>
      </c>
      <c r="H489" s="13">
        <v>39.07</v>
      </c>
      <c r="I489" s="12">
        <v>138</v>
      </c>
      <c r="J489" s="50">
        <v>39.43</v>
      </c>
      <c r="K489" s="42">
        <v>18</v>
      </c>
      <c r="L489" s="24">
        <v>5.25</v>
      </c>
    </row>
    <row r="490" spans="1:12" s="3" customFormat="1" ht="9.75">
      <c r="A490" s="11">
        <v>385</v>
      </c>
      <c r="B490" s="34" t="s">
        <v>374</v>
      </c>
      <c r="C490" s="49">
        <v>208</v>
      </c>
      <c r="D490" s="13">
        <v>55.32</v>
      </c>
      <c r="E490" s="12">
        <v>227</v>
      </c>
      <c r="F490" s="50">
        <v>60.53</v>
      </c>
      <c r="G490" s="42">
        <v>138</v>
      </c>
      <c r="H490" s="13">
        <v>36.7</v>
      </c>
      <c r="I490" s="12">
        <v>134</v>
      </c>
      <c r="J490" s="50">
        <v>35.73</v>
      </c>
      <c r="K490" s="42">
        <v>30</v>
      </c>
      <c r="L490" s="24">
        <v>7.98</v>
      </c>
    </row>
    <row r="491" spans="1:12" s="3" customFormat="1" ht="9.75">
      <c r="A491" s="11">
        <v>386</v>
      </c>
      <c r="B491" s="34" t="s">
        <v>375</v>
      </c>
      <c r="C491" s="49">
        <v>222</v>
      </c>
      <c r="D491" s="13">
        <v>59.52</v>
      </c>
      <c r="E491" s="12">
        <v>244</v>
      </c>
      <c r="F491" s="50">
        <v>66.12</v>
      </c>
      <c r="G491" s="42">
        <v>137</v>
      </c>
      <c r="H491" s="13">
        <v>36.73</v>
      </c>
      <c r="I491" s="12">
        <v>125</v>
      </c>
      <c r="J491" s="50">
        <v>33.88</v>
      </c>
      <c r="K491" s="42">
        <v>14</v>
      </c>
      <c r="L491" s="24">
        <v>3.75</v>
      </c>
    </row>
    <row r="492" spans="1:12" s="3" customFormat="1" ht="9.75">
      <c r="A492" s="11">
        <v>387</v>
      </c>
      <c r="B492" s="34" t="s">
        <v>376</v>
      </c>
      <c r="C492" s="49">
        <v>209</v>
      </c>
      <c r="D492" s="13">
        <v>56.18</v>
      </c>
      <c r="E492" s="12">
        <v>219</v>
      </c>
      <c r="F492" s="50">
        <v>59.03</v>
      </c>
      <c r="G492" s="42">
        <v>151</v>
      </c>
      <c r="H492" s="13">
        <v>40.59</v>
      </c>
      <c r="I492" s="12">
        <v>152</v>
      </c>
      <c r="J492" s="50">
        <v>40.97</v>
      </c>
      <c r="K492" s="42">
        <v>12</v>
      </c>
      <c r="L492" s="24">
        <v>3.23</v>
      </c>
    </row>
    <row r="493" spans="1:12" s="3" customFormat="1" ht="9.75">
      <c r="A493" s="11">
        <v>388</v>
      </c>
      <c r="B493" s="34" t="s">
        <v>377</v>
      </c>
      <c r="C493" s="49">
        <v>215</v>
      </c>
      <c r="D493" s="13">
        <v>57.64</v>
      </c>
      <c r="E493" s="12">
        <v>210</v>
      </c>
      <c r="F493" s="50">
        <v>58.01</v>
      </c>
      <c r="G493" s="42">
        <v>139</v>
      </c>
      <c r="H493" s="13">
        <v>37.27</v>
      </c>
      <c r="I493" s="12">
        <v>152</v>
      </c>
      <c r="J493" s="50">
        <v>41.99</v>
      </c>
      <c r="K493" s="42">
        <v>19</v>
      </c>
      <c r="L493" s="24">
        <v>5.09</v>
      </c>
    </row>
    <row r="494" spans="1:12" s="3" customFormat="1" ht="9.75">
      <c r="A494" s="11">
        <v>389</v>
      </c>
      <c r="B494" s="34" t="s">
        <v>378</v>
      </c>
      <c r="C494" s="49">
        <v>195</v>
      </c>
      <c r="D494" s="13">
        <v>50.52</v>
      </c>
      <c r="E494" s="12">
        <v>200</v>
      </c>
      <c r="F494" s="50">
        <v>51.81</v>
      </c>
      <c r="G494" s="42">
        <v>173</v>
      </c>
      <c r="H494" s="13">
        <v>44.82</v>
      </c>
      <c r="I494" s="12">
        <v>186</v>
      </c>
      <c r="J494" s="50">
        <v>48.19</v>
      </c>
      <c r="K494" s="42">
        <v>18</v>
      </c>
      <c r="L494" s="24">
        <v>4.66</v>
      </c>
    </row>
    <row r="495" spans="1:12" s="3" customFormat="1" ht="9.75">
      <c r="A495" s="11">
        <v>390</v>
      </c>
      <c r="B495" s="34" t="s">
        <v>379</v>
      </c>
      <c r="C495" s="49">
        <v>192</v>
      </c>
      <c r="D495" s="13">
        <v>52.89</v>
      </c>
      <c r="E495" s="12">
        <v>213</v>
      </c>
      <c r="F495" s="50">
        <v>59.17</v>
      </c>
      <c r="G495" s="42">
        <v>155</v>
      </c>
      <c r="H495" s="13">
        <v>42.7</v>
      </c>
      <c r="I495" s="12">
        <v>147</v>
      </c>
      <c r="J495" s="50">
        <v>40.83</v>
      </c>
      <c r="K495" s="42">
        <v>16</v>
      </c>
      <c r="L495" s="24">
        <v>4.41</v>
      </c>
    </row>
    <row r="496" spans="1:12" s="3" customFormat="1" ht="9.75">
      <c r="A496" s="11">
        <v>391</v>
      </c>
      <c r="B496" s="34" t="s">
        <v>380</v>
      </c>
      <c r="C496" s="49">
        <v>153</v>
      </c>
      <c r="D496" s="13">
        <v>42.62</v>
      </c>
      <c r="E496" s="12">
        <v>173</v>
      </c>
      <c r="F496" s="50">
        <v>47.49</v>
      </c>
      <c r="G496" s="42">
        <v>189</v>
      </c>
      <c r="H496" s="13">
        <v>52.65</v>
      </c>
      <c r="I496" s="12">
        <v>189</v>
      </c>
      <c r="J496" s="50">
        <v>52.21</v>
      </c>
      <c r="K496" s="42">
        <v>17</v>
      </c>
      <c r="L496" s="24">
        <v>4.74</v>
      </c>
    </row>
    <row r="497" spans="1:12" s="3" customFormat="1" ht="9.75">
      <c r="A497" s="11">
        <v>392</v>
      </c>
      <c r="B497" s="34" t="s">
        <v>381</v>
      </c>
      <c r="C497" s="49">
        <v>163</v>
      </c>
      <c r="D497" s="13">
        <v>46.18</v>
      </c>
      <c r="E497" s="12">
        <v>177</v>
      </c>
      <c r="F497" s="50">
        <v>49.72</v>
      </c>
      <c r="G497" s="42">
        <v>182</v>
      </c>
      <c r="H497" s="13">
        <v>51.56</v>
      </c>
      <c r="I497" s="12">
        <v>179</v>
      </c>
      <c r="J497" s="50">
        <v>50.28</v>
      </c>
      <c r="K497" s="42">
        <v>8</v>
      </c>
      <c r="L497" s="24">
        <v>3.27</v>
      </c>
    </row>
    <row r="498" spans="1:12" s="3" customFormat="1" ht="9.75">
      <c r="A498" s="11">
        <v>393</v>
      </c>
      <c r="B498" s="34" t="s">
        <v>382</v>
      </c>
      <c r="C498" s="49">
        <v>180</v>
      </c>
      <c r="D498" s="13">
        <v>50.85</v>
      </c>
      <c r="E498" s="12">
        <v>184</v>
      </c>
      <c r="F498" s="50">
        <v>53.03</v>
      </c>
      <c r="G498" s="42">
        <v>160</v>
      </c>
      <c r="H498" s="13">
        <v>45.2</v>
      </c>
      <c r="I498" s="12">
        <v>163</v>
      </c>
      <c r="J498" s="50">
        <v>46.97</v>
      </c>
      <c r="K498" s="42">
        <v>14</v>
      </c>
      <c r="L498" s="24">
        <v>3.95</v>
      </c>
    </row>
    <row r="499" spans="1:12" s="3" customFormat="1" ht="9.75">
      <c r="A499" s="11">
        <v>394</v>
      </c>
      <c r="B499" s="34" t="s">
        <v>383</v>
      </c>
      <c r="C499" s="49">
        <v>197</v>
      </c>
      <c r="D499" s="13">
        <v>52.53</v>
      </c>
      <c r="E499" s="12">
        <v>198</v>
      </c>
      <c r="F499" s="50">
        <v>53.08</v>
      </c>
      <c r="G499" s="42">
        <v>168</v>
      </c>
      <c r="H499" s="13">
        <v>44.8</v>
      </c>
      <c r="I499" s="12">
        <v>175</v>
      </c>
      <c r="J499" s="50">
        <v>46.92</v>
      </c>
      <c r="K499" s="42">
        <v>10</v>
      </c>
      <c r="L499" s="24">
        <v>2.67</v>
      </c>
    </row>
    <row r="500" spans="1:12" s="3" customFormat="1" ht="9.75">
      <c r="A500" s="11">
        <v>395</v>
      </c>
      <c r="B500" s="34" t="s">
        <v>384</v>
      </c>
      <c r="C500" s="49">
        <v>170</v>
      </c>
      <c r="D500" s="13">
        <v>45.58</v>
      </c>
      <c r="E500" s="12">
        <v>177</v>
      </c>
      <c r="F500" s="50">
        <v>47.2</v>
      </c>
      <c r="G500" s="42">
        <v>196</v>
      </c>
      <c r="H500" s="13">
        <v>52.55</v>
      </c>
      <c r="I500" s="12">
        <v>198</v>
      </c>
      <c r="J500" s="50">
        <v>52.8</v>
      </c>
      <c r="K500" s="42">
        <v>7</v>
      </c>
      <c r="L500" s="24">
        <v>1.88</v>
      </c>
    </row>
    <row r="501" spans="1:12" s="3" customFormat="1" ht="9.75">
      <c r="A501" s="11">
        <v>396</v>
      </c>
      <c r="B501" s="34" t="s">
        <v>385</v>
      </c>
      <c r="C501" s="49">
        <v>170</v>
      </c>
      <c r="D501" s="13">
        <v>49.28</v>
      </c>
      <c r="E501" s="12">
        <v>172</v>
      </c>
      <c r="F501" s="50">
        <v>50.29</v>
      </c>
      <c r="G501" s="42">
        <v>162</v>
      </c>
      <c r="H501" s="13">
        <v>46.96</v>
      </c>
      <c r="I501" s="12">
        <v>170</v>
      </c>
      <c r="J501" s="50">
        <v>49.71</v>
      </c>
      <c r="K501" s="42">
        <v>13</v>
      </c>
      <c r="L501" s="24">
        <v>3.77</v>
      </c>
    </row>
    <row r="502" spans="1:12" s="3" customFormat="1" ht="9.75">
      <c r="A502" s="11">
        <v>397</v>
      </c>
      <c r="B502" s="34" t="s">
        <v>386</v>
      </c>
      <c r="C502" s="49">
        <v>160</v>
      </c>
      <c r="D502" s="13">
        <v>44.94</v>
      </c>
      <c r="E502" s="12">
        <v>164</v>
      </c>
      <c r="F502" s="50">
        <v>47.13</v>
      </c>
      <c r="G502" s="42">
        <v>185</v>
      </c>
      <c r="H502" s="13">
        <v>51.97</v>
      </c>
      <c r="I502" s="12">
        <v>184</v>
      </c>
      <c r="J502" s="50">
        <v>52.87</v>
      </c>
      <c r="K502" s="42">
        <v>11</v>
      </c>
      <c r="L502" s="24">
        <v>3.09</v>
      </c>
    </row>
    <row r="503" spans="1:12" s="3" customFormat="1" ht="9.75">
      <c r="A503" s="11">
        <v>398</v>
      </c>
      <c r="B503" s="34" t="s">
        <v>387</v>
      </c>
      <c r="C503" s="49">
        <v>156</v>
      </c>
      <c r="D503" s="13">
        <v>44.32</v>
      </c>
      <c r="E503" s="12">
        <v>173</v>
      </c>
      <c r="F503" s="50">
        <v>51.34</v>
      </c>
      <c r="G503" s="42">
        <v>179</v>
      </c>
      <c r="H503" s="13">
        <v>50.85</v>
      </c>
      <c r="I503" s="12">
        <v>164</v>
      </c>
      <c r="J503" s="50">
        <v>48.66</v>
      </c>
      <c r="K503" s="42">
        <v>17</v>
      </c>
      <c r="L503" s="24">
        <v>4.83</v>
      </c>
    </row>
    <row r="504" spans="1:12" s="3" customFormat="1" ht="9.75">
      <c r="A504" s="11">
        <v>399</v>
      </c>
      <c r="B504" s="34" t="s">
        <v>388</v>
      </c>
      <c r="C504" s="49">
        <v>146</v>
      </c>
      <c r="D504" s="13">
        <v>45.63</v>
      </c>
      <c r="E504" s="12">
        <v>159</v>
      </c>
      <c r="F504" s="50">
        <v>50.8</v>
      </c>
      <c r="G504" s="42">
        <v>160</v>
      </c>
      <c r="H504" s="13">
        <v>50</v>
      </c>
      <c r="I504" s="12">
        <v>154</v>
      </c>
      <c r="J504" s="50">
        <v>49.2</v>
      </c>
      <c r="K504" s="42">
        <v>14</v>
      </c>
      <c r="L504" s="24">
        <v>4.38</v>
      </c>
    </row>
    <row r="505" spans="1:12" s="3" customFormat="1" ht="9.75">
      <c r="A505" s="11">
        <v>400</v>
      </c>
      <c r="B505" s="34" t="s">
        <v>389</v>
      </c>
      <c r="C505" s="49">
        <v>145</v>
      </c>
      <c r="D505" s="13">
        <v>43.54</v>
      </c>
      <c r="E505" s="12">
        <v>153</v>
      </c>
      <c r="F505" s="50">
        <v>47.96</v>
      </c>
      <c r="G505" s="42">
        <v>166</v>
      </c>
      <c r="H505" s="13">
        <v>49.85</v>
      </c>
      <c r="I505" s="12">
        <v>166</v>
      </c>
      <c r="J505" s="50">
        <v>52.04</v>
      </c>
      <c r="K505" s="42">
        <v>22</v>
      </c>
      <c r="L505" s="24">
        <v>6.61</v>
      </c>
    </row>
    <row r="506" spans="1:12" s="3" customFormat="1" ht="9.75">
      <c r="A506" s="11">
        <v>401</v>
      </c>
      <c r="B506" s="34" t="s">
        <v>390</v>
      </c>
      <c r="C506" s="49">
        <v>173</v>
      </c>
      <c r="D506" s="13">
        <v>48.32</v>
      </c>
      <c r="E506" s="12">
        <v>173</v>
      </c>
      <c r="F506" s="50">
        <v>48.87</v>
      </c>
      <c r="G506" s="42">
        <v>174</v>
      </c>
      <c r="H506" s="13">
        <v>48.6</v>
      </c>
      <c r="I506" s="12">
        <v>181</v>
      </c>
      <c r="J506" s="50">
        <v>51.13</v>
      </c>
      <c r="K506" s="42">
        <v>11</v>
      </c>
      <c r="L506" s="24">
        <v>3.07</v>
      </c>
    </row>
    <row r="507" spans="1:12" s="3" customFormat="1" ht="9.75">
      <c r="A507" s="11">
        <v>402</v>
      </c>
      <c r="B507" s="34" t="s">
        <v>391</v>
      </c>
      <c r="C507" s="49">
        <v>183</v>
      </c>
      <c r="D507" s="13">
        <v>53.04</v>
      </c>
      <c r="E507" s="12">
        <v>179</v>
      </c>
      <c r="F507" s="50">
        <v>54.41</v>
      </c>
      <c r="G507" s="42">
        <v>147</v>
      </c>
      <c r="H507" s="13">
        <v>42.61</v>
      </c>
      <c r="I507" s="12">
        <v>150</v>
      </c>
      <c r="J507" s="50">
        <v>45.5</v>
      </c>
      <c r="K507" s="42">
        <v>15</v>
      </c>
      <c r="L507" s="24">
        <v>4.35</v>
      </c>
    </row>
    <row r="508" spans="1:12" s="3" customFormat="1" ht="9.75">
      <c r="A508" s="11">
        <v>403</v>
      </c>
      <c r="B508" s="34" t="s">
        <v>392</v>
      </c>
      <c r="C508" s="49">
        <v>153</v>
      </c>
      <c r="D508" s="13">
        <v>44.74</v>
      </c>
      <c r="E508" s="12">
        <v>164</v>
      </c>
      <c r="F508" s="50">
        <v>50.77</v>
      </c>
      <c r="G508" s="42">
        <v>167</v>
      </c>
      <c r="H508" s="13">
        <v>48.83</v>
      </c>
      <c r="I508" s="12">
        <v>159</v>
      </c>
      <c r="J508" s="50">
        <v>49.23</v>
      </c>
      <c r="K508" s="42">
        <v>22</v>
      </c>
      <c r="L508" s="24">
        <v>6.43</v>
      </c>
    </row>
    <row r="509" spans="1:12" s="3" customFormat="1" ht="9.75">
      <c r="A509" s="11">
        <v>404</v>
      </c>
      <c r="B509" s="34" t="s">
        <v>393</v>
      </c>
      <c r="C509" s="49">
        <v>140</v>
      </c>
      <c r="D509" s="13">
        <v>41.18</v>
      </c>
      <c r="E509" s="12">
        <v>162</v>
      </c>
      <c r="F509" s="50">
        <v>49.39</v>
      </c>
      <c r="G509" s="42">
        <v>181</v>
      </c>
      <c r="H509" s="13">
        <v>53.24</v>
      </c>
      <c r="I509" s="12">
        <v>166</v>
      </c>
      <c r="J509" s="50">
        <v>50.51</v>
      </c>
      <c r="K509" s="42">
        <v>19</v>
      </c>
      <c r="L509" s="24">
        <v>5.59</v>
      </c>
    </row>
    <row r="510" spans="1:12" s="3" customFormat="1" ht="9.75">
      <c r="A510" s="11">
        <v>405</v>
      </c>
      <c r="B510" s="34" t="s">
        <v>394</v>
      </c>
      <c r="C510" s="49">
        <v>149</v>
      </c>
      <c r="D510" s="13">
        <v>44.48</v>
      </c>
      <c r="E510" s="12">
        <v>162</v>
      </c>
      <c r="F510" s="50">
        <v>50.15</v>
      </c>
      <c r="G510" s="42">
        <v>173</v>
      </c>
      <c r="H510" s="13">
        <v>51.64</v>
      </c>
      <c r="I510" s="12">
        <v>161</v>
      </c>
      <c r="J510" s="50">
        <v>49.85</v>
      </c>
      <c r="K510" s="42">
        <v>13</v>
      </c>
      <c r="L510" s="24">
        <v>3.88</v>
      </c>
    </row>
    <row r="511" spans="1:12" s="3" customFormat="1" ht="9.75">
      <c r="A511" s="11">
        <v>406</v>
      </c>
      <c r="B511" s="34" t="s">
        <v>395</v>
      </c>
      <c r="C511" s="49">
        <v>146</v>
      </c>
      <c r="D511" s="13">
        <v>42.07</v>
      </c>
      <c r="E511" s="12">
        <v>148</v>
      </c>
      <c r="F511" s="50">
        <v>43.4</v>
      </c>
      <c r="G511" s="42">
        <v>189</v>
      </c>
      <c r="H511" s="13">
        <v>54.47</v>
      </c>
      <c r="I511" s="12">
        <v>193</v>
      </c>
      <c r="J511" s="50">
        <v>56.6</v>
      </c>
      <c r="K511" s="42">
        <v>12</v>
      </c>
      <c r="L511" s="24">
        <v>3.46</v>
      </c>
    </row>
    <row r="512" spans="1:12" s="3" customFormat="1" ht="9.75">
      <c r="A512" s="11">
        <v>407</v>
      </c>
      <c r="B512" s="34" t="s">
        <v>396</v>
      </c>
      <c r="C512" s="49">
        <v>155</v>
      </c>
      <c r="D512" s="13">
        <v>44.16</v>
      </c>
      <c r="E512" s="12">
        <v>157</v>
      </c>
      <c r="F512" s="50">
        <v>43.73</v>
      </c>
      <c r="G512" s="42">
        <v>186</v>
      </c>
      <c r="H512" s="13">
        <v>52.99</v>
      </c>
      <c r="I512" s="12">
        <v>202</v>
      </c>
      <c r="J512" s="50">
        <v>56.27</v>
      </c>
      <c r="K512" s="42">
        <v>10</v>
      </c>
      <c r="L512" s="24">
        <v>2.85</v>
      </c>
    </row>
    <row r="513" spans="1:12" s="3" customFormat="1" ht="9.75">
      <c r="A513" s="11">
        <v>408</v>
      </c>
      <c r="B513" s="34" t="s">
        <v>397</v>
      </c>
      <c r="C513" s="49">
        <v>142</v>
      </c>
      <c r="D513" s="13">
        <v>41.76</v>
      </c>
      <c r="E513" s="12">
        <v>159</v>
      </c>
      <c r="F513" s="50">
        <v>47.6</v>
      </c>
      <c r="G513" s="42">
        <v>174</v>
      </c>
      <c r="H513" s="13">
        <v>51.18</v>
      </c>
      <c r="I513" s="12">
        <v>175</v>
      </c>
      <c r="J513" s="50">
        <v>52.4</v>
      </c>
      <c r="K513" s="42">
        <v>24</v>
      </c>
      <c r="L513" s="24">
        <v>7.06</v>
      </c>
    </row>
    <row r="514" spans="1:12" s="3" customFormat="1" ht="9.75">
      <c r="A514" s="11">
        <v>409</v>
      </c>
      <c r="B514" s="34" t="s">
        <v>398</v>
      </c>
      <c r="C514" s="49">
        <v>141</v>
      </c>
      <c r="D514" s="13">
        <v>42.22</v>
      </c>
      <c r="E514" s="12">
        <v>139</v>
      </c>
      <c r="F514" s="50">
        <v>41.99</v>
      </c>
      <c r="G514" s="42">
        <v>186</v>
      </c>
      <c r="H514" s="13">
        <v>55.69</v>
      </c>
      <c r="I514" s="12">
        <v>192</v>
      </c>
      <c r="J514" s="50">
        <v>58.01</v>
      </c>
      <c r="K514" s="42">
        <v>7</v>
      </c>
      <c r="L514" s="24">
        <v>2.1</v>
      </c>
    </row>
    <row r="515" spans="1:12" s="3" customFormat="1" ht="9.75">
      <c r="A515" s="11">
        <v>410</v>
      </c>
      <c r="B515" s="34" t="s">
        <v>399</v>
      </c>
      <c r="C515" s="49">
        <v>189</v>
      </c>
      <c r="D515" s="13">
        <v>54.15</v>
      </c>
      <c r="E515" s="12">
        <v>191</v>
      </c>
      <c r="F515" s="50">
        <v>57.19</v>
      </c>
      <c r="G515" s="42">
        <v>152</v>
      </c>
      <c r="H515" s="13">
        <v>43.55</v>
      </c>
      <c r="I515" s="12">
        <v>151</v>
      </c>
      <c r="J515" s="50">
        <v>45.21</v>
      </c>
      <c r="K515" s="42">
        <v>8</v>
      </c>
      <c r="L515" s="24">
        <v>2.29</v>
      </c>
    </row>
    <row r="516" spans="1:12" s="3" customFormat="1" ht="9.75">
      <c r="A516" s="11">
        <v>411</v>
      </c>
      <c r="B516" s="34" t="s">
        <v>400</v>
      </c>
      <c r="C516" s="49">
        <v>168</v>
      </c>
      <c r="D516" s="13">
        <v>51.22</v>
      </c>
      <c r="E516" s="12">
        <v>173</v>
      </c>
      <c r="F516" s="50">
        <v>53.23</v>
      </c>
      <c r="G516" s="42">
        <v>142</v>
      </c>
      <c r="H516" s="13">
        <v>43.29</v>
      </c>
      <c r="I516" s="12">
        <v>152</v>
      </c>
      <c r="J516" s="50">
        <v>46.77</v>
      </c>
      <c r="K516" s="42">
        <v>18</v>
      </c>
      <c r="L516" s="24">
        <v>5.49</v>
      </c>
    </row>
    <row r="517" spans="1:12" s="3" customFormat="1" ht="9.75">
      <c r="A517" s="11">
        <v>412</v>
      </c>
      <c r="B517" s="34" t="s">
        <v>401</v>
      </c>
      <c r="C517" s="49">
        <v>183</v>
      </c>
      <c r="D517" s="13">
        <v>49.86</v>
      </c>
      <c r="E517" s="12">
        <v>187</v>
      </c>
      <c r="F517" s="50">
        <v>51.09</v>
      </c>
      <c r="G517" s="42">
        <v>172</v>
      </c>
      <c r="H517" s="13">
        <v>46.87</v>
      </c>
      <c r="I517" s="12">
        <v>179</v>
      </c>
      <c r="J517" s="50">
        <v>48.91</v>
      </c>
      <c r="K517" s="42">
        <v>12</v>
      </c>
      <c r="L517" s="24">
        <v>3.27</v>
      </c>
    </row>
    <row r="518" spans="1:12" s="3" customFormat="1" ht="9.75">
      <c r="A518" s="11">
        <v>413</v>
      </c>
      <c r="B518" s="34" t="s">
        <v>402</v>
      </c>
      <c r="C518" s="49">
        <v>177</v>
      </c>
      <c r="D518" s="13">
        <v>51.91</v>
      </c>
      <c r="E518" s="12">
        <v>181</v>
      </c>
      <c r="F518" s="50">
        <v>53.08</v>
      </c>
      <c r="G518" s="42">
        <v>147</v>
      </c>
      <c r="H518" s="13">
        <v>43.11</v>
      </c>
      <c r="I518" s="12">
        <v>160</v>
      </c>
      <c r="J518" s="50">
        <v>46.92</v>
      </c>
      <c r="K518" s="42">
        <v>17</v>
      </c>
      <c r="L518" s="24">
        <v>4.99</v>
      </c>
    </row>
    <row r="519" spans="1:12" s="3" customFormat="1" ht="9.75">
      <c r="A519" s="11">
        <v>414</v>
      </c>
      <c r="B519" s="34" t="s">
        <v>403</v>
      </c>
      <c r="C519" s="49">
        <v>171</v>
      </c>
      <c r="D519" s="13">
        <v>47.37</v>
      </c>
      <c r="E519" s="12">
        <v>177</v>
      </c>
      <c r="F519" s="50">
        <v>50.72</v>
      </c>
      <c r="G519" s="42">
        <v>167</v>
      </c>
      <c r="H519" s="13">
        <v>46.26</v>
      </c>
      <c r="I519" s="12">
        <v>172</v>
      </c>
      <c r="J519" s="50">
        <v>49.28</v>
      </c>
      <c r="K519" s="42">
        <v>23</v>
      </c>
      <c r="L519" s="24">
        <v>6.37</v>
      </c>
    </row>
    <row r="520" spans="1:12" s="3" customFormat="1" ht="9.75">
      <c r="A520" s="11">
        <v>415</v>
      </c>
      <c r="B520" s="34" t="s">
        <v>404</v>
      </c>
      <c r="C520" s="49">
        <v>172</v>
      </c>
      <c r="D520" s="13">
        <v>48.45</v>
      </c>
      <c r="E520" s="12">
        <v>180</v>
      </c>
      <c r="F520" s="50">
        <v>52.79</v>
      </c>
      <c r="G520" s="42">
        <v>157</v>
      </c>
      <c r="H520" s="13">
        <v>44.23</v>
      </c>
      <c r="I520" s="12">
        <v>161</v>
      </c>
      <c r="J520" s="50">
        <v>47.21</v>
      </c>
      <c r="K520" s="42">
        <v>26</v>
      </c>
      <c r="L520" s="24">
        <v>7.32</v>
      </c>
    </row>
    <row r="521" spans="1:12" s="3" customFormat="1" ht="9.75">
      <c r="A521" s="11">
        <v>416</v>
      </c>
      <c r="B521" s="34" t="s">
        <v>405</v>
      </c>
      <c r="C521" s="49">
        <v>165</v>
      </c>
      <c r="D521" s="13">
        <v>46.48</v>
      </c>
      <c r="E521" s="12">
        <v>179</v>
      </c>
      <c r="F521" s="50">
        <v>51.73</v>
      </c>
      <c r="G521" s="42">
        <v>177</v>
      </c>
      <c r="H521" s="13">
        <v>49.86</v>
      </c>
      <c r="I521" s="12">
        <v>167</v>
      </c>
      <c r="J521" s="50">
        <v>48.27</v>
      </c>
      <c r="K521" s="42">
        <v>13</v>
      </c>
      <c r="L521" s="24">
        <v>3.66</v>
      </c>
    </row>
    <row r="522" spans="1:12" s="3" customFormat="1" ht="9.75">
      <c r="A522" s="11">
        <v>417</v>
      </c>
      <c r="B522" s="34" t="s">
        <v>406</v>
      </c>
      <c r="C522" s="49">
        <v>175</v>
      </c>
      <c r="D522" s="13">
        <v>49.58</v>
      </c>
      <c r="E522" s="12">
        <v>174</v>
      </c>
      <c r="F522" s="50">
        <v>50.43</v>
      </c>
      <c r="G522" s="42">
        <v>162</v>
      </c>
      <c r="H522" s="13">
        <v>45.89</v>
      </c>
      <c r="I522" s="12">
        <v>171</v>
      </c>
      <c r="J522" s="50">
        <v>49.57</v>
      </c>
      <c r="K522" s="42">
        <v>16</v>
      </c>
      <c r="L522" s="24">
        <v>4.53</v>
      </c>
    </row>
    <row r="523" spans="1:12" s="3" customFormat="1" ht="9.75">
      <c r="A523" s="11">
        <v>418</v>
      </c>
      <c r="B523" s="34" t="s">
        <v>407</v>
      </c>
      <c r="C523" s="49">
        <v>177</v>
      </c>
      <c r="D523" s="13">
        <v>48.9</v>
      </c>
      <c r="E523" s="12">
        <v>176</v>
      </c>
      <c r="F523" s="50">
        <v>49.58</v>
      </c>
      <c r="G523" s="42">
        <v>169</v>
      </c>
      <c r="H523" s="13">
        <v>46.69</v>
      </c>
      <c r="I523" s="12">
        <v>179</v>
      </c>
      <c r="J523" s="50">
        <v>50.42</v>
      </c>
      <c r="K523" s="42">
        <v>16</v>
      </c>
      <c r="L523" s="24">
        <v>4.42</v>
      </c>
    </row>
    <row r="524" spans="1:12" s="3" customFormat="1" ht="9.75">
      <c r="A524" s="11">
        <v>419</v>
      </c>
      <c r="B524" s="34" t="s">
        <v>408</v>
      </c>
      <c r="C524" s="49">
        <v>161</v>
      </c>
      <c r="D524" s="13">
        <v>46.53</v>
      </c>
      <c r="E524" s="12">
        <v>159</v>
      </c>
      <c r="F524" s="50">
        <v>46.76</v>
      </c>
      <c r="G524" s="42">
        <v>170</v>
      </c>
      <c r="H524" s="13">
        <v>49.13</v>
      </c>
      <c r="I524" s="12">
        <v>181</v>
      </c>
      <c r="J524" s="50">
        <v>53.24</v>
      </c>
      <c r="K524" s="42">
        <v>15</v>
      </c>
      <c r="L524" s="24">
        <v>4.34</v>
      </c>
    </row>
    <row r="525" spans="1:12" s="3" customFormat="1" ht="9.75">
      <c r="A525" s="11">
        <v>420</v>
      </c>
      <c r="B525" s="34" t="s">
        <v>409</v>
      </c>
      <c r="C525" s="49">
        <v>200</v>
      </c>
      <c r="D525" s="13">
        <v>52.63</v>
      </c>
      <c r="E525" s="12">
        <v>213</v>
      </c>
      <c r="F525" s="50">
        <v>55.18</v>
      </c>
      <c r="G525" s="42">
        <v>154</v>
      </c>
      <c r="H525" s="13">
        <v>40.53</v>
      </c>
      <c r="I525" s="12">
        <v>173</v>
      </c>
      <c r="J525" s="50">
        <v>44.82</v>
      </c>
      <c r="K525" s="42">
        <v>26</v>
      </c>
      <c r="L525" s="24">
        <v>6.84</v>
      </c>
    </row>
    <row r="526" spans="1:12" s="3" customFormat="1" ht="9.75">
      <c r="A526" s="11">
        <v>421</v>
      </c>
      <c r="B526" s="34" t="s">
        <v>410</v>
      </c>
      <c r="C526" s="49">
        <v>200</v>
      </c>
      <c r="D526" s="13">
        <v>56.18</v>
      </c>
      <c r="E526" s="12">
        <v>208</v>
      </c>
      <c r="F526" s="50">
        <v>58.76</v>
      </c>
      <c r="G526" s="42">
        <v>135</v>
      </c>
      <c r="H526" s="13">
        <v>37.92</v>
      </c>
      <c r="I526" s="12">
        <v>146</v>
      </c>
      <c r="J526" s="50">
        <v>41.24</v>
      </c>
      <c r="K526" s="42">
        <v>21</v>
      </c>
      <c r="L526" s="24">
        <v>5.9</v>
      </c>
    </row>
    <row r="527" spans="1:12" s="3" customFormat="1" ht="9.75">
      <c r="A527" s="11">
        <v>422</v>
      </c>
      <c r="B527" s="34" t="s">
        <v>411</v>
      </c>
      <c r="C527" s="49">
        <v>188</v>
      </c>
      <c r="D527" s="13">
        <v>49.74</v>
      </c>
      <c r="E527" s="12">
        <v>196</v>
      </c>
      <c r="F527" s="50">
        <v>52.27</v>
      </c>
      <c r="G527" s="42">
        <v>171</v>
      </c>
      <c r="H527" s="13">
        <v>45.24</v>
      </c>
      <c r="I527" s="12">
        <v>179</v>
      </c>
      <c r="J527" s="50">
        <v>47.73</v>
      </c>
      <c r="K527" s="42">
        <v>19</v>
      </c>
      <c r="L527" s="24">
        <v>5.03</v>
      </c>
    </row>
    <row r="528" spans="1:12" s="3" customFormat="1" ht="9.75">
      <c r="A528" s="11">
        <v>423</v>
      </c>
      <c r="B528" s="34" t="s">
        <v>412</v>
      </c>
      <c r="C528" s="49">
        <v>183</v>
      </c>
      <c r="D528" s="13">
        <v>52.14</v>
      </c>
      <c r="E528" s="12">
        <v>182</v>
      </c>
      <c r="F528" s="50">
        <v>53.85</v>
      </c>
      <c r="G528" s="42">
        <v>156</v>
      </c>
      <c r="H528" s="13">
        <v>44.44</v>
      </c>
      <c r="I528" s="12">
        <v>159</v>
      </c>
      <c r="J528" s="50">
        <v>47.04</v>
      </c>
      <c r="K528" s="42">
        <v>12</v>
      </c>
      <c r="L528" s="24">
        <v>3.42</v>
      </c>
    </row>
    <row r="529" spans="1:12" s="3" customFormat="1" ht="9.75">
      <c r="A529" s="11">
        <v>424</v>
      </c>
      <c r="B529" s="34" t="s">
        <v>413</v>
      </c>
      <c r="C529" s="49">
        <v>171</v>
      </c>
      <c r="D529" s="13">
        <v>47.24</v>
      </c>
      <c r="E529" s="12">
        <v>179</v>
      </c>
      <c r="F529" s="50">
        <v>50.14</v>
      </c>
      <c r="G529" s="42">
        <v>176</v>
      </c>
      <c r="H529" s="13">
        <v>48.62</v>
      </c>
      <c r="I529" s="12">
        <v>181</v>
      </c>
      <c r="J529" s="50">
        <v>50.7</v>
      </c>
      <c r="K529" s="42">
        <v>15</v>
      </c>
      <c r="L529" s="24">
        <v>4.14</v>
      </c>
    </row>
    <row r="530" spans="1:12" s="3" customFormat="1" ht="9.75">
      <c r="A530" s="11">
        <v>425</v>
      </c>
      <c r="B530" s="34" t="s">
        <v>414</v>
      </c>
      <c r="C530" s="49">
        <v>158</v>
      </c>
      <c r="D530" s="13">
        <v>47.73</v>
      </c>
      <c r="E530" s="12">
        <v>155</v>
      </c>
      <c r="F530" s="50">
        <v>48.14</v>
      </c>
      <c r="G530" s="42">
        <v>154</v>
      </c>
      <c r="H530" s="13">
        <v>46.53</v>
      </c>
      <c r="I530" s="12">
        <v>167</v>
      </c>
      <c r="J530" s="50">
        <v>51.86</v>
      </c>
      <c r="K530" s="42">
        <v>19</v>
      </c>
      <c r="L530" s="24">
        <v>5.74</v>
      </c>
    </row>
    <row r="531" spans="1:12" s="3" customFormat="1" ht="9.75">
      <c r="A531" s="11">
        <v>426</v>
      </c>
      <c r="B531" s="34" t="s">
        <v>415</v>
      </c>
      <c r="C531" s="49">
        <v>186</v>
      </c>
      <c r="D531" s="13">
        <v>51.1</v>
      </c>
      <c r="E531" s="12">
        <v>191</v>
      </c>
      <c r="F531" s="50">
        <v>55.04</v>
      </c>
      <c r="G531" s="42">
        <v>160</v>
      </c>
      <c r="H531" s="13">
        <v>43.96</v>
      </c>
      <c r="I531" s="12">
        <v>156</v>
      </c>
      <c r="J531" s="50">
        <v>44.96</v>
      </c>
      <c r="K531" s="42">
        <v>18</v>
      </c>
      <c r="L531" s="24">
        <v>4.95</v>
      </c>
    </row>
    <row r="532" spans="1:12" s="3" customFormat="1" ht="9.75">
      <c r="A532" s="11">
        <v>427</v>
      </c>
      <c r="B532" s="34" t="s">
        <v>416</v>
      </c>
      <c r="C532" s="49">
        <v>162</v>
      </c>
      <c r="D532" s="13">
        <v>50.47</v>
      </c>
      <c r="E532" s="12">
        <v>166</v>
      </c>
      <c r="F532" s="50">
        <v>53.38</v>
      </c>
      <c r="G532" s="42">
        <v>149</v>
      </c>
      <c r="H532" s="13">
        <v>46.42</v>
      </c>
      <c r="I532" s="12">
        <v>145</v>
      </c>
      <c r="J532" s="50">
        <v>46.62</v>
      </c>
      <c r="K532" s="42">
        <v>10</v>
      </c>
      <c r="L532" s="24">
        <v>3.12</v>
      </c>
    </row>
    <row r="533" spans="1:12" s="6" customFormat="1" ht="9">
      <c r="A533" s="20"/>
      <c r="B533" s="39" t="s">
        <v>417</v>
      </c>
      <c r="C533" s="55">
        <f>SUM(C465:C532)</f>
        <v>11655</v>
      </c>
      <c r="D533" s="22">
        <v>49.21</v>
      </c>
      <c r="E533" s="21">
        <f>SUM(E465:E532)</f>
        <v>12188</v>
      </c>
      <c r="F533" s="56">
        <v>52.51</v>
      </c>
      <c r="G533" s="45">
        <f>SUM(G465:G532)</f>
        <v>10911</v>
      </c>
      <c r="H533" s="22">
        <v>46.07</v>
      </c>
      <c r="I533" s="21">
        <f>SUM(I465:I532)</f>
        <v>11025</v>
      </c>
      <c r="J533" s="56">
        <v>47.49</v>
      </c>
      <c r="K533" s="45">
        <f>SUM(K465:K532)</f>
        <v>1116</v>
      </c>
      <c r="L533" s="27">
        <v>4.17</v>
      </c>
    </row>
    <row r="534" spans="1:12" s="3" customFormat="1" ht="9.75">
      <c r="A534" s="11">
        <v>428</v>
      </c>
      <c r="B534" s="34" t="s">
        <v>418</v>
      </c>
      <c r="C534" s="49">
        <v>150</v>
      </c>
      <c r="D534" s="13">
        <v>43.35</v>
      </c>
      <c r="E534" s="12">
        <v>124</v>
      </c>
      <c r="F534" s="50">
        <v>44.77</v>
      </c>
      <c r="G534" s="42">
        <v>166</v>
      </c>
      <c r="H534" s="13">
        <v>47.98</v>
      </c>
      <c r="I534" s="12">
        <v>153</v>
      </c>
      <c r="J534" s="50">
        <v>55.23</v>
      </c>
      <c r="K534" s="42">
        <v>30</v>
      </c>
      <c r="L534" s="24">
        <v>8.67</v>
      </c>
    </row>
    <row r="535" spans="1:12" s="3" customFormat="1" ht="9.75">
      <c r="A535" s="11">
        <v>429</v>
      </c>
      <c r="B535" s="34" t="s">
        <v>419</v>
      </c>
      <c r="C535" s="49">
        <v>99</v>
      </c>
      <c r="D535" s="13">
        <v>32.67</v>
      </c>
      <c r="E535" s="12">
        <v>96</v>
      </c>
      <c r="F535" s="50">
        <v>50.53</v>
      </c>
      <c r="G535" s="42">
        <v>121</v>
      </c>
      <c r="H535" s="13">
        <v>39.93</v>
      </c>
      <c r="I535" s="12">
        <v>94</v>
      </c>
      <c r="J535" s="50">
        <v>49.47</v>
      </c>
      <c r="K535" s="42">
        <v>83</v>
      </c>
      <c r="L535" s="24">
        <v>27.39</v>
      </c>
    </row>
    <row r="536" spans="1:12" s="3" customFormat="1" ht="9.75">
      <c r="A536" s="11">
        <v>430</v>
      </c>
      <c r="B536" s="34" t="s">
        <v>420</v>
      </c>
      <c r="C536" s="49">
        <v>111</v>
      </c>
      <c r="D536" s="13">
        <v>37</v>
      </c>
      <c r="E536" s="12">
        <v>97</v>
      </c>
      <c r="F536" s="50">
        <v>49.74</v>
      </c>
      <c r="G536" s="42">
        <v>130</v>
      </c>
      <c r="H536" s="13">
        <v>43.33</v>
      </c>
      <c r="I536" s="12">
        <v>98</v>
      </c>
      <c r="J536" s="50">
        <v>50.26</v>
      </c>
      <c r="K536" s="42">
        <v>59</v>
      </c>
      <c r="L536" s="24">
        <v>19.67</v>
      </c>
    </row>
    <row r="537" spans="1:12" s="3" customFormat="1" ht="9.75">
      <c r="A537" s="11">
        <v>431</v>
      </c>
      <c r="B537" s="34" t="s">
        <v>421</v>
      </c>
      <c r="C537" s="49">
        <v>77</v>
      </c>
      <c r="D537" s="13">
        <v>29.62</v>
      </c>
      <c r="E537" s="12">
        <v>68</v>
      </c>
      <c r="F537" s="50">
        <v>38.2</v>
      </c>
      <c r="G537" s="42">
        <v>126</v>
      </c>
      <c r="H537" s="13">
        <v>48.46</v>
      </c>
      <c r="I537" s="12">
        <v>110</v>
      </c>
      <c r="J537" s="50">
        <v>61.8</v>
      </c>
      <c r="K537" s="42">
        <v>57</v>
      </c>
      <c r="L537" s="24">
        <v>21.92</v>
      </c>
    </row>
    <row r="538" spans="1:12" s="32" customFormat="1" ht="9.75">
      <c r="A538" s="17"/>
      <c r="B538" s="37" t="s">
        <v>532</v>
      </c>
      <c r="C538" s="53">
        <f>SUM(C535:C537)</f>
        <v>287</v>
      </c>
      <c r="D538" s="19">
        <v>33.26</v>
      </c>
      <c r="E538" s="18">
        <f>SUM(E535:E537)</f>
        <v>261</v>
      </c>
      <c r="F538" s="54">
        <v>46.36</v>
      </c>
      <c r="G538" s="44">
        <f>SUM(G535:G537)</f>
        <v>377</v>
      </c>
      <c r="H538" s="19">
        <v>43.68</v>
      </c>
      <c r="I538" s="18">
        <f>SUM(I535:I537)</f>
        <v>302</v>
      </c>
      <c r="J538" s="54">
        <v>53.64</v>
      </c>
      <c r="K538" s="44">
        <f>SUM(K535:K537)</f>
        <v>199</v>
      </c>
      <c r="L538" s="26">
        <v>23.06</v>
      </c>
    </row>
    <row r="539" spans="1:12" s="3" customFormat="1" ht="9.75">
      <c r="A539" s="11">
        <v>432</v>
      </c>
      <c r="B539" s="34" t="s">
        <v>422</v>
      </c>
      <c r="C539" s="49">
        <v>116</v>
      </c>
      <c r="D539" s="13">
        <v>28.22</v>
      </c>
      <c r="E539" s="12">
        <v>121</v>
      </c>
      <c r="F539" s="50">
        <v>39.16</v>
      </c>
      <c r="G539" s="42">
        <v>228</v>
      </c>
      <c r="H539" s="13">
        <v>55.47</v>
      </c>
      <c r="I539" s="12">
        <v>188</v>
      </c>
      <c r="J539" s="50">
        <v>60.84</v>
      </c>
      <c r="K539" s="42">
        <v>67</v>
      </c>
      <c r="L539" s="24">
        <v>16.3</v>
      </c>
    </row>
    <row r="540" spans="1:12" s="3" customFormat="1" ht="9.75">
      <c r="A540" s="11">
        <v>433</v>
      </c>
      <c r="B540" s="34" t="s">
        <v>423</v>
      </c>
      <c r="C540" s="49">
        <v>132</v>
      </c>
      <c r="D540" s="13">
        <v>30.91</v>
      </c>
      <c r="E540" s="12">
        <v>133</v>
      </c>
      <c r="F540" s="50">
        <v>43.32</v>
      </c>
      <c r="G540" s="42">
        <v>224</v>
      </c>
      <c r="H540" s="13">
        <v>52.46</v>
      </c>
      <c r="I540" s="12">
        <v>174</v>
      </c>
      <c r="J540" s="50">
        <v>56.68</v>
      </c>
      <c r="K540" s="42">
        <v>71</v>
      </c>
      <c r="L540" s="24">
        <v>16.63</v>
      </c>
    </row>
    <row r="541" spans="1:12" s="32" customFormat="1" ht="9.75">
      <c r="A541" s="17"/>
      <c r="B541" s="37" t="s">
        <v>533</v>
      </c>
      <c r="C541" s="53">
        <f>SUM(C539:C540)</f>
        <v>248</v>
      </c>
      <c r="D541" s="19">
        <v>29.59</v>
      </c>
      <c r="E541" s="18">
        <f>SUM(E539:E540)</f>
        <v>254</v>
      </c>
      <c r="F541" s="54">
        <v>41.23</v>
      </c>
      <c r="G541" s="44">
        <f>SUM(G539:G540)</f>
        <v>452</v>
      </c>
      <c r="H541" s="19">
        <v>53.94</v>
      </c>
      <c r="I541" s="18">
        <f>SUM(I539:I540)</f>
        <v>362</v>
      </c>
      <c r="J541" s="54">
        <v>58.77</v>
      </c>
      <c r="K541" s="44">
        <f>SUM(K539:K540)</f>
        <v>138</v>
      </c>
      <c r="L541" s="26">
        <v>16.47</v>
      </c>
    </row>
    <row r="542" spans="1:12" s="3" customFormat="1" ht="9.75">
      <c r="A542" s="11">
        <v>434</v>
      </c>
      <c r="B542" s="34" t="s">
        <v>424</v>
      </c>
      <c r="C542" s="49">
        <v>93</v>
      </c>
      <c r="D542" s="13">
        <v>30.79</v>
      </c>
      <c r="E542" s="12">
        <v>80</v>
      </c>
      <c r="F542" s="50">
        <v>38.1</v>
      </c>
      <c r="G542" s="42">
        <v>157</v>
      </c>
      <c r="H542" s="13">
        <v>51.99</v>
      </c>
      <c r="I542" s="12">
        <v>130</v>
      </c>
      <c r="J542" s="50">
        <v>61.9</v>
      </c>
      <c r="K542" s="42">
        <v>52</v>
      </c>
      <c r="L542" s="24">
        <v>17.22</v>
      </c>
    </row>
    <row r="543" spans="1:12" s="3" customFormat="1" ht="9.75">
      <c r="A543" s="11">
        <v>435</v>
      </c>
      <c r="B543" s="34" t="s">
        <v>425</v>
      </c>
      <c r="C543" s="49">
        <v>98</v>
      </c>
      <c r="D543" s="13">
        <v>29.43</v>
      </c>
      <c r="E543" s="12">
        <v>83</v>
      </c>
      <c r="F543" s="50">
        <v>36.56</v>
      </c>
      <c r="G543" s="42">
        <v>183</v>
      </c>
      <c r="H543" s="13">
        <v>54.95</v>
      </c>
      <c r="I543" s="12">
        <v>144</v>
      </c>
      <c r="J543" s="50">
        <v>63.44</v>
      </c>
      <c r="K543" s="42">
        <v>52</v>
      </c>
      <c r="L543" s="24">
        <v>15.62</v>
      </c>
    </row>
    <row r="544" spans="1:12" s="3" customFormat="1" ht="9.75">
      <c r="A544" s="11">
        <v>436</v>
      </c>
      <c r="B544" s="34" t="s">
        <v>426</v>
      </c>
      <c r="C544" s="49">
        <v>129</v>
      </c>
      <c r="D544" s="13">
        <v>36.13</v>
      </c>
      <c r="E544" s="12">
        <v>142</v>
      </c>
      <c r="F544" s="50">
        <v>50.18</v>
      </c>
      <c r="G544" s="42">
        <v>185</v>
      </c>
      <c r="H544" s="13">
        <v>51.82</v>
      </c>
      <c r="I544" s="12">
        <v>141</v>
      </c>
      <c r="J544" s="50">
        <v>49.82</v>
      </c>
      <c r="K544" s="42">
        <v>43</v>
      </c>
      <c r="L544" s="24">
        <v>12.04</v>
      </c>
    </row>
    <row r="545" spans="1:12" s="32" customFormat="1" ht="9.75">
      <c r="A545" s="17"/>
      <c r="B545" s="37" t="s">
        <v>534</v>
      </c>
      <c r="C545" s="53">
        <f>SUM(C542:C544)</f>
        <v>320</v>
      </c>
      <c r="D545" s="19">
        <v>32.26</v>
      </c>
      <c r="E545" s="18">
        <f>SUM(E542:E544)</f>
        <v>305</v>
      </c>
      <c r="F545" s="54">
        <v>42.36</v>
      </c>
      <c r="G545" s="44">
        <f>SUM(G542:G544)</f>
        <v>525</v>
      </c>
      <c r="H545" s="19">
        <v>52.92</v>
      </c>
      <c r="I545" s="18">
        <f>SUM(I542:I544)</f>
        <v>415</v>
      </c>
      <c r="J545" s="54">
        <v>57.64</v>
      </c>
      <c r="K545" s="44">
        <f>SUM(K542:K544)</f>
        <v>147</v>
      </c>
      <c r="L545" s="26">
        <v>14.82</v>
      </c>
    </row>
    <row r="546" spans="1:12" s="6" customFormat="1" ht="9">
      <c r="A546" s="20"/>
      <c r="B546" s="39" t="s">
        <v>427</v>
      </c>
      <c r="C546" s="55">
        <f>+C534+C538+C541+C545</f>
        <v>1005</v>
      </c>
      <c r="D546" s="22">
        <f>AVERAGE(D534,D538,D541,D545)</f>
        <v>34.615</v>
      </c>
      <c r="E546" s="21">
        <f>+E534+E538+E541+E545</f>
        <v>944</v>
      </c>
      <c r="F546" s="56">
        <f>AVERAGE(F534,F538,F541,F545)</f>
        <v>43.67999999999999</v>
      </c>
      <c r="G546" s="45">
        <f>+G534+G538+G541+G545</f>
        <v>1520</v>
      </c>
      <c r="H546" s="22">
        <f>AVERAGE(H534,H538,H541,H545)</f>
        <v>49.629999999999995</v>
      </c>
      <c r="I546" s="21">
        <f>+I534+I538+I541+I545</f>
        <v>1232</v>
      </c>
      <c r="J546" s="56">
        <f>AVERAGE(J534,J538,J541,J545)</f>
        <v>56.32000000000001</v>
      </c>
      <c r="K546" s="45">
        <f>+K534+K538+K541+K545</f>
        <v>514</v>
      </c>
      <c r="L546" s="27">
        <f>AVERAGE(L534,L538,L541,L545)</f>
        <v>15.754999999999999</v>
      </c>
    </row>
    <row r="547" spans="1:12" s="3" customFormat="1" ht="9.75">
      <c r="A547" s="11">
        <v>437</v>
      </c>
      <c r="B547" s="34" t="s">
        <v>428</v>
      </c>
      <c r="C547" s="49">
        <v>115</v>
      </c>
      <c r="D547" s="13">
        <v>61.5</v>
      </c>
      <c r="E547" s="12">
        <v>73</v>
      </c>
      <c r="F547" s="50">
        <v>63.48</v>
      </c>
      <c r="G547" s="42">
        <v>67</v>
      </c>
      <c r="H547" s="13">
        <v>35.83</v>
      </c>
      <c r="I547" s="12">
        <v>42</v>
      </c>
      <c r="J547" s="50">
        <v>36.52</v>
      </c>
      <c r="K547" s="42">
        <v>5</v>
      </c>
      <c r="L547" s="24">
        <v>2.67</v>
      </c>
    </row>
    <row r="548" spans="1:12" s="3" customFormat="1" ht="9.75">
      <c r="A548" s="11">
        <v>438</v>
      </c>
      <c r="B548" s="34" t="s">
        <v>429</v>
      </c>
      <c r="C548" s="49">
        <v>64</v>
      </c>
      <c r="D548" s="13">
        <v>57.14</v>
      </c>
      <c r="E548" s="12">
        <v>35</v>
      </c>
      <c r="F548" s="50">
        <v>46.67</v>
      </c>
      <c r="G548" s="42">
        <v>44</v>
      </c>
      <c r="H548" s="13">
        <v>39.29</v>
      </c>
      <c r="I548" s="12">
        <v>40</v>
      </c>
      <c r="J548" s="50">
        <v>53.33</v>
      </c>
      <c r="K548" s="42">
        <v>4</v>
      </c>
      <c r="L548" s="24">
        <v>3.57</v>
      </c>
    </row>
    <row r="549" spans="1:12" s="32" customFormat="1" ht="9.75">
      <c r="A549" s="17"/>
      <c r="B549" s="37" t="s">
        <v>535</v>
      </c>
      <c r="C549" s="53">
        <f>SUM(C547:C548)</f>
        <v>179</v>
      </c>
      <c r="D549" s="19">
        <v>59.87</v>
      </c>
      <c r="E549" s="18">
        <f>SUM(E547:E548)</f>
        <v>108</v>
      </c>
      <c r="F549" s="54">
        <v>56.84</v>
      </c>
      <c r="G549" s="44">
        <f>SUM(G547:G548)</f>
        <v>111</v>
      </c>
      <c r="H549" s="19">
        <v>37.12</v>
      </c>
      <c r="I549" s="18">
        <f>SUM(I547:I548)</f>
        <v>82</v>
      </c>
      <c r="J549" s="54">
        <v>43.16</v>
      </c>
      <c r="K549" s="44">
        <f>SUM(K547:K548)</f>
        <v>9</v>
      </c>
      <c r="L549" s="26">
        <v>3.01</v>
      </c>
    </row>
    <row r="550" spans="1:12" s="3" customFormat="1" ht="9.75">
      <c r="A550" s="11">
        <v>439</v>
      </c>
      <c r="B550" s="34" t="s">
        <v>437</v>
      </c>
      <c r="C550" s="49">
        <v>111</v>
      </c>
      <c r="D550" s="13">
        <v>53.37</v>
      </c>
      <c r="E550" s="12">
        <v>58</v>
      </c>
      <c r="F550" s="50">
        <v>44.62</v>
      </c>
      <c r="G550" s="42">
        <v>89</v>
      </c>
      <c r="H550" s="13">
        <v>42.79</v>
      </c>
      <c r="I550" s="12">
        <v>72</v>
      </c>
      <c r="J550" s="50">
        <v>55.38</v>
      </c>
      <c r="K550" s="42">
        <v>8</v>
      </c>
      <c r="L550" s="24">
        <v>3.85</v>
      </c>
    </row>
    <row r="551" spans="1:12" s="3" customFormat="1" ht="9.75">
      <c r="A551" s="11">
        <v>440</v>
      </c>
      <c r="B551" s="34" t="s">
        <v>438</v>
      </c>
      <c r="C551" s="49">
        <v>59</v>
      </c>
      <c r="D551" s="13">
        <v>45.38</v>
      </c>
      <c r="E551" s="12">
        <v>43</v>
      </c>
      <c r="F551" s="50">
        <v>51.19</v>
      </c>
      <c r="G551" s="42">
        <v>65</v>
      </c>
      <c r="H551" s="13">
        <v>50</v>
      </c>
      <c r="I551" s="12">
        <v>41</v>
      </c>
      <c r="J551" s="50">
        <v>48.81</v>
      </c>
      <c r="K551" s="42">
        <v>6</v>
      </c>
      <c r="L551" s="24">
        <v>4.62</v>
      </c>
    </row>
    <row r="552" spans="1:12" s="32" customFormat="1" ht="9.75">
      <c r="A552" s="17"/>
      <c r="B552" s="37" t="s">
        <v>536</v>
      </c>
      <c r="C552" s="53">
        <f>SUM(C550:C551)</f>
        <v>170</v>
      </c>
      <c r="D552" s="19">
        <v>50.3</v>
      </c>
      <c r="E552" s="18">
        <f>SUM(E550:E551)</f>
        <v>101</v>
      </c>
      <c r="F552" s="54">
        <v>47.2</v>
      </c>
      <c r="G552" s="44">
        <f>SUM(G550:G551)</f>
        <v>154</v>
      </c>
      <c r="H552" s="19">
        <v>45.56</v>
      </c>
      <c r="I552" s="18">
        <f>SUM(I550:I551)</f>
        <v>113</v>
      </c>
      <c r="J552" s="54">
        <v>52.8</v>
      </c>
      <c r="K552" s="44">
        <f>SUM(K550:K551)</f>
        <v>14</v>
      </c>
      <c r="L552" s="26">
        <v>4.14</v>
      </c>
    </row>
    <row r="553" spans="1:12" s="6" customFormat="1" ht="9">
      <c r="A553" s="20"/>
      <c r="B553" s="39" t="s">
        <v>435</v>
      </c>
      <c r="C553" s="55">
        <f>+C549+C552</f>
        <v>349</v>
      </c>
      <c r="D553" s="22">
        <f>AVERAGE(D549,D552)</f>
        <v>55.084999999999994</v>
      </c>
      <c r="E553" s="21">
        <f>+E549+E552</f>
        <v>209</v>
      </c>
      <c r="F553" s="56">
        <f>AVERAGE(F549,F552)</f>
        <v>52.02</v>
      </c>
      <c r="G553" s="45">
        <f>+G549+G552</f>
        <v>265</v>
      </c>
      <c r="H553" s="22">
        <f>AVERAGE(H549,H552)</f>
        <v>41.34</v>
      </c>
      <c r="I553" s="21">
        <f>+I549+I552</f>
        <v>195</v>
      </c>
      <c r="J553" s="56">
        <f>AVERAGE(J549,J552)</f>
        <v>47.98</v>
      </c>
      <c r="K553" s="45">
        <f>+K549+K552</f>
        <v>23</v>
      </c>
      <c r="L553" s="27">
        <f>AVERAGE(L549,L552)</f>
        <v>3.5749999999999997</v>
      </c>
    </row>
    <row r="554" spans="1:12" s="3" customFormat="1" ht="9.75">
      <c r="A554" s="11">
        <v>441</v>
      </c>
      <c r="B554" s="34" t="s">
        <v>430</v>
      </c>
      <c r="C554" s="49">
        <v>170</v>
      </c>
      <c r="D554" s="13">
        <v>63.2</v>
      </c>
      <c r="E554" s="12">
        <v>126</v>
      </c>
      <c r="F554" s="50">
        <v>55.51</v>
      </c>
      <c r="G554" s="42">
        <v>93</v>
      </c>
      <c r="H554" s="13">
        <v>34.57</v>
      </c>
      <c r="I554" s="12">
        <v>101</v>
      </c>
      <c r="J554" s="50">
        <v>44.49</v>
      </c>
      <c r="K554" s="42">
        <v>6</v>
      </c>
      <c r="L554" s="24">
        <v>2.23</v>
      </c>
    </row>
    <row r="555" spans="1:12" s="3" customFormat="1" ht="9.75">
      <c r="A555" s="11">
        <v>442</v>
      </c>
      <c r="B555" s="34" t="s">
        <v>431</v>
      </c>
      <c r="C555" s="49">
        <v>321</v>
      </c>
      <c r="D555" s="13">
        <v>61.73</v>
      </c>
      <c r="E555" s="12">
        <v>306</v>
      </c>
      <c r="F555" s="50">
        <v>62.32</v>
      </c>
      <c r="G555" s="42">
        <v>184</v>
      </c>
      <c r="H555" s="13">
        <v>35.38</v>
      </c>
      <c r="I555" s="12">
        <v>185</v>
      </c>
      <c r="J555" s="50">
        <v>37.68</v>
      </c>
      <c r="K555" s="42">
        <v>15</v>
      </c>
      <c r="L555" s="24">
        <v>2.88</v>
      </c>
    </row>
    <row r="556" spans="1:12" s="6" customFormat="1" ht="9">
      <c r="A556" s="20"/>
      <c r="B556" s="39" t="s">
        <v>436</v>
      </c>
      <c r="C556" s="55">
        <f>SUM(C554:C555)</f>
        <v>491</v>
      </c>
      <c r="D556" s="22">
        <v>62.23</v>
      </c>
      <c r="E556" s="21">
        <f>SUM(E554:E555)</f>
        <v>432</v>
      </c>
      <c r="F556" s="56">
        <v>60.17</v>
      </c>
      <c r="G556" s="45">
        <f>SUM(G554:G555)</f>
        <v>277</v>
      </c>
      <c r="H556" s="22">
        <v>35.11</v>
      </c>
      <c r="I556" s="21">
        <f>SUM(I554:I555)</f>
        <v>286</v>
      </c>
      <c r="J556" s="56">
        <v>39.83</v>
      </c>
      <c r="K556" s="45">
        <f>SUM(K554:K555)</f>
        <v>21</v>
      </c>
      <c r="L556" s="27">
        <v>2.66</v>
      </c>
    </row>
    <row r="557" spans="1:12" s="3" customFormat="1" ht="9.75">
      <c r="A557" s="11"/>
      <c r="B557" s="34"/>
      <c r="C557" s="49"/>
      <c r="D557" s="13"/>
      <c r="E557" s="12"/>
      <c r="F557" s="50"/>
      <c r="G557" s="42"/>
      <c r="H557" s="13"/>
      <c r="I557" s="12"/>
      <c r="J557" s="50"/>
      <c r="K557" s="42"/>
      <c r="L557" s="24"/>
    </row>
    <row r="558" spans="1:12" s="6" customFormat="1" ht="9.75" thickBot="1">
      <c r="A558" s="28"/>
      <c r="B558" s="40" t="s">
        <v>432</v>
      </c>
      <c r="C558" s="57">
        <f>+C22+C39+C49+C66+C81+C104+C133+C152+C170+C179+C206+C225+C249+C267+C303+C334+C347+C389+C400+C413+C423+C436+C464+C533+C546+C553+C556</f>
        <v>70573</v>
      </c>
      <c r="D558" s="30">
        <v>49.03</v>
      </c>
      <c r="E558" s="29">
        <f>+E22+E39+E49+E66+E81+E104+E133+E152+E170+E179+E206+E225+E249+E267+E303+E334+E347+E389+E400+E413+E423+E436+E464+E533+E546+E553+E556</f>
        <v>67228</v>
      </c>
      <c r="F558" s="58">
        <v>52.8</v>
      </c>
      <c r="G558" s="46">
        <f>+G22+G39+G49+G66+G81+G104+G133+G152+G170+G179+G206+G225+G249+G267+G303+G334+G347+G389+G400+G413+G423+G436+G464+G533+G546+G553+G556</f>
        <v>64132</v>
      </c>
      <c r="H558" s="30">
        <v>44.56</v>
      </c>
      <c r="I558" s="29">
        <f>+I22+I39+I49+I66+I81+I104+I133+I152+I170+I179+I206+I225+I249+I267+I303+I334+I347+I389+I400+I413+I423+I436+I464+I533+I546+I553+I556</f>
        <v>60104</v>
      </c>
      <c r="J558" s="58">
        <v>47.2</v>
      </c>
      <c r="K558" s="46">
        <f>+K22+K39+K49+K66+K81+K104+K133+K152+K170+K179+K206+K225+K249+K267+K303+K334+K347+K389+K400+K413+K423+K436+K464+K533+K546+K553+K556</f>
        <v>9235</v>
      </c>
      <c r="L558" s="31">
        <v>6.42</v>
      </c>
    </row>
    <row r="559" ht="10.5" thickTop="1"/>
    <row r="574" ht="9.75">
      <c r="D574" s="2"/>
    </row>
    <row r="575" ht="9.75">
      <c r="D575" s="2"/>
    </row>
    <row r="576" spans="2:12" s="3" customFormat="1" ht="9.75">
      <c r="B576" s="6"/>
      <c r="C576" s="6"/>
      <c r="D576" s="5"/>
      <c r="E576" s="6"/>
      <c r="F576" s="5"/>
      <c r="G576" s="6"/>
      <c r="H576" s="5"/>
      <c r="I576" s="6"/>
      <c r="J576" s="5"/>
      <c r="K576" s="6"/>
      <c r="L576" s="5"/>
    </row>
    <row r="577" spans="2:12" s="3" customFormat="1" ht="9.75">
      <c r="B577" s="6"/>
      <c r="C577" s="6"/>
      <c r="D577" s="5"/>
      <c r="E577" s="6"/>
      <c r="F577" s="5"/>
      <c r="G577" s="6"/>
      <c r="H577" s="5"/>
      <c r="I577" s="6"/>
      <c r="J577" s="5"/>
      <c r="K577" s="6"/>
      <c r="L577" s="5"/>
    </row>
    <row r="578" spans="2:12" s="3" customFormat="1" ht="9.75">
      <c r="B578" s="6"/>
      <c r="C578" s="6"/>
      <c r="D578" s="5"/>
      <c r="E578" s="6"/>
      <c r="F578" s="5"/>
      <c r="G578" s="6"/>
      <c r="H578" s="5"/>
      <c r="I578" s="6"/>
      <c r="J578" s="5"/>
      <c r="K578" s="6"/>
      <c r="L578" s="5"/>
    </row>
    <row r="579" spans="2:12" s="3" customFormat="1" ht="9.75">
      <c r="B579" s="6"/>
      <c r="C579" s="6"/>
      <c r="D579" s="5"/>
      <c r="E579" s="6"/>
      <c r="F579" s="5"/>
      <c r="G579" s="6"/>
      <c r="H579" s="5"/>
      <c r="I579" s="6"/>
      <c r="J579" s="5"/>
      <c r="K579" s="6"/>
      <c r="L579" s="5"/>
    </row>
    <row r="580" spans="2:12" s="3" customFormat="1" ht="9.75">
      <c r="B580" s="6"/>
      <c r="C580" s="6"/>
      <c r="D580" s="5"/>
      <c r="E580" s="6"/>
      <c r="F580" s="5"/>
      <c r="G580" s="6"/>
      <c r="H580" s="5"/>
      <c r="I580" s="6"/>
      <c r="J580" s="5"/>
      <c r="K580" s="6"/>
      <c r="L580" s="5"/>
    </row>
    <row r="581" spans="2:12" s="3" customFormat="1" ht="9.75">
      <c r="B581" s="6"/>
      <c r="C581" s="6"/>
      <c r="D581" s="5"/>
      <c r="E581" s="6"/>
      <c r="F581" s="5"/>
      <c r="G581" s="6"/>
      <c r="H581" s="5"/>
      <c r="I581" s="6"/>
      <c r="J581" s="5"/>
      <c r="K581" s="6"/>
      <c r="L581" s="5"/>
    </row>
    <row r="582" spans="2:12" s="3" customFormat="1" ht="9.75">
      <c r="B582" s="6"/>
      <c r="C582" s="6"/>
      <c r="D582" s="5"/>
      <c r="E582" s="6"/>
      <c r="F582" s="5"/>
      <c r="G582" s="6"/>
      <c r="H582" s="5"/>
      <c r="I582" s="6"/>
      <c r="J582" s="5"/>
      <c r="K582" s="6"/>
      <c r="L582" s="5"/>
    </row>
    <row r="583" spans="2:12" s="3" customFormat="1" ht="9.75">
      <c r="B583" s="6"/>
      <c r="C583" s="6"/>
      <c r="D583" s="5"/>
      <c r="E583" s="6"/>
      <c r="F583" s="5"/>
      <c r="G583" s="6"/>
      <c r="H583" s="5"/>
      <c r="I583" s="6"/>
      <c r="J583" s="5"/>
      <c r="K583" s="6"/>
      <c r="L583" s="5"/>
    </row>
    <row r="584" spans="2:12" s="3" customFormat="1" ht="9.75">
      <c r="B584" s="6"/>
      <c r="C584" s="6"/>
      <c r="D584" s="5"/>
      <c r="E584" s="6"/>
      <c r="F584" s="5"/>
      <c r="G584" s="6"/>
      <c r="H584" s="5"/>
      <c r="I584" s="6"/>
      <c r="J584" s="5"/>
      <c r="K584" s="6"/>
      <c r="L584" s="5"/>
    </row>
    <row r="585" spans="6:12" s="3" customFormat="1" ht="9.75">
      <c r="F585" s="5"/>
      <c r="H585" s="5"/>
      <c r="J585" s="5"/>
      <c r="L585" s="5"/>
    </row>
    <row r="586" ht="9.75">
      <c r="D586" s="2"/>
    </row>
    <row r="587" ht="9.75">
      <c r="D587" s="2"/>
    </row>
    <row r="588" ht="9.75">
      <c r="D588" s="2"/>
    </row>
    <row r="589" ht="9.75">
      <c r="D589" s="2"/>
    </row>
    <row r="590" ht="9.75">
      <c r="D590" s="2"/>
    </row>
    <row r="591" ht="9.75">
      <c r="D591" s="2"/>
    </row>
    <row r="592" ht="9.75">
      <c r="D592" s="2"/>
    </row>
    <row r="593" ht="9.75">
      <c r="D593" s="2"/>
    </row>
    <row r="594" ht="9.75">
      <c r="D594" s="2"/>
    </row>
    <row r="595" ht="9.75">
      <c r="D595" s="2"/>
    </row>
    <row r="596" ht="9.75">
      <c r="D596" s="2"/>
    </row>
    <row r="597" ht="9.75">
      <c r="D597" s="2"/>
    </row>
    <row r="598" ht="9.75">
      <c r="D598" s="2"/>
    </row>
    <row r="599" ht="9.75">
      <c r="D599" s="2"/>
    </row>
    <row r="600" ht="9.75">
      <c r="D600" s="2"/>
    </row>
    <row r="601" ht="9.75">
      <c r="D601" s="2"/>
    </row>
    <row r="602" ht="9.75">
      <c r="D602" s="2"/>
    </row>
    <row r="603" ht="9.75">
      <c r="D603" s="2"/>
    </row>
    <row r="604" ht="9.75">
      <c r="D604" s="2"/>
    </row>
    <row r="605" ht="9.75">
      <c r="D605" s="2"/>
    </row>
    <row r="606" ht="9.75">
      <c r="D606" s="2"/>
    </row>
    <row r="607" ht="9.75">
      <c r="D607" s="2"/>
    </row>
    <row r="608" ht="9.75">
      <c r="D608" s="2"/>
    </row>
    <row r="609" ht="9.75">
      <c r="D609" s="2"/>
    </row>
    <row r="610" ht="9.75">
      <c r="D610" s="2"/>
    </row>
    <row r="611" ht="9.75">
      <c r="D611" s="2"/>
    </row>
    <row r="612" ht="9.75">
      <c r="D612" s="2"/>
    </row>
    <row r="613" ht="9.75">
      <c r="D613" s="2"/>
    </row>
    <row r="614" ht="9.75">
      <c r="D614" s="2"/>
    </row>
    <row r="615" ht="9.75">
      <c r="D615" s="2"/>
    </row>
    <row r="616" ht="9.75">
      <c r="D616" s="2"/>
    </row>
    <row r="617" ht="9.75">
      <c r="D617" s="2"/>
    </row>
    <row r="618" ht="9.75">
      <c r="D618" s="2"/>
    </row>
    <row r="619" ht="9.75">
      <c r="D619" s="2"/>
    </row>
    <row r="620" ht="9.75">
      <c r="D620" s="2"/>
    </row>
    <row r="621" ht="9.75">
      <c r="D621" s="2"/>
    </row>
    <row r="622" ht="9.75">
      <c r="D622" s="2"/>
    </row>
    <row r="623" ht="9.75">
      <c r="D623" s="2"/>
    </row>
    <row r="624" ht="9.75">
      <c r="D624" s="2"/>
    </row>
    <row r="625" ht="9.75">
      <c r="D625" s="2"/>
    </row>
    <row r="626" ht="9.75">
      <c r="D626" s="2"/>
    </row>
    <row r="627" ht="9.75">
      <c r="D627" s="2"/>
    </row>
    <row r="628" ht="9.75">
      <c r="D628" s="2"/>
    </row>
    <row r="629" ht="9.75">
      <c r="D629" s="2"/>
    </row>
    <row r="630" ht="9.75">
      <c r="D630" s="2"/>
    </row>
    <row r="631" ht="9.75">
      <c r="D631" s="2"/>
    </row>
    <row r="632" ht="9.75">
      <c r="D632" s="2"/>
    </row>
    <row r="633" ht="9.75">
      <c r="D633" s="2"/>
    </row>
    <row r="634" ht="9.75">
      <c r="D634" s="2"/>
    </row>
    <row r="635" ht="9.75">
      <c r="D635" s="2"/>
    </row>
    <row r="636" ht="9.75">
      <c r="D636" s="2"/>
    </row>
  </sheetData>
  <printOptions gridLines="1" horizontalCentered="1"/>
  <pageMargins left="0.1968503937007874" right="0.1968503937007874" top="0.3937007874015748" bottom="0.1968503937007874" header="0.1968503937007874" footer="0.5118110236220472"/>
  <pageSetup horizontalDpi="360" verticalDpi="360" orientation="portrait" paperSize="9" scale="105" r:id="rId1"/>
  <headerFooter alignWithMargins="0">
    <oddHeader>&amp;L&amp;"Arial Greek,Έντονα Πλάγια\ΝΟΜΑΡΧΙΑΚΕΣ ΕΚΛΟΓΕΣ 11/10/98&amp;R&amp;"Arial Greek,Έντονα Πλάγια\Σελ.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ΧΧΧ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ΧΧΧ</dc:creator>
  <cp:keywords/>
  <dc:description/>
  <cp:lastModifiedBy>t tt</cp:lastModifiedBy>
  <cp:lastPrinted>2006-10-15T12:29:23Z</cp:lastPrinted>
  <dcterms:created xsi:type="dcterms:W3CDTF">1998-10-07T17:59:48Z</dcterms:created>
  <dcterms:modified xsi:type="dcterms:W3CDTF">2006-10-15T13:08:32Z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